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FAFE" lockStructure="1"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FACTORY COSTING" sheetId="1" state="visible" r:id="rId1"/>
    <sheet xmlns:r="http://schemas.openxmlformats.org/officeDocument/2006/relationships" name="RETAIL MARGIN" sheetId="2" state="visible" r:id="rId2"/>
    <sheet xmlns:r="http://schemas.openxmlformats.org/officeDocument/2006/relationships" name="PRODUCT PHOTO" sheetId="3" state="visible" r:id="rId3"/>
    <sheet xmlns:r="http://schemas.openxmlformats.org/officeDocument/2006/relationships" name="CONSUMPTION CALCULATOR" sheetId="4" state="visible" r:id="rId4"/>
    <sheet xmlns:r="http://schemas.openxmlformats.org/officeDocument/2006/relationships" name="GUIDE" sheetId="5" state="visible" r:id="rId5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9">
    <numFmt numFmtId="164" formatCode="yyyy\-mm\-dd"/>
    <numFmt numFmtId="165" formatCode="\$#,##0.00"/>
    <numFmt numFmtId="166" formatCode="\$#,##0.000"/>
    <numFmt numFmtId="167" formatCode="0.000"/>
    <numFmt numFmtId="168" formatCode="0.0%"/>
    <numFmt numFmtId="169" formatCode="\$#,##0.00;[RED]&quot;($&quot;#,##0.00\)"/>
    <numFmt numFmtId="170" formatCode="\$#,##0.00;&quot;($&quot;#,##0.00\);\-"/>
    <numFmt numFmtId="171" formatCode="0.0%;\(0.0%\);\-"/>
    <numFmt numFmtId="172" formatCode="\+0.0%;\(0.0%\);\-"/>
  </numFmts>
  <fonts count="47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0"/>
      <b val="1"/>
      <color rgb="FF1A1A1A"/>
      <sz val="14"/>
    </font>
    <font>
      <name val="Calibri"/>
      <charset val="1"/>
      <family val="0"/>
      <b val="1"/>
      <color rgb="FFFAF7F0"/>
      <sz val="11"/>
    </font>
    <font>
      <name val="Calibri"/>
      <charset val="1"/>
      <family val="0"/>
      <i val="1"/>
      <color rgb="FF8E897B"/>
      <sz val="8"/>
    </font>
    <font>
      <name val="Calibri"/>
      <charset val="1"/>
      <family val="0"/>
      <b val="1"/>
      <color rgb="FF8E897B"/>
      <sz val="8"/>
    </font>
    <font>
      <name val="Calibri"/>
      <charset val="1"/>
      <family val="0"/>
      <color rgb="FF1A1A1A"/>
      <sz val="10"/>
    </font>
    <font>
      <name val="Calibri"/>
      <charset val="1"/>
      <family val="0"/>
      <b val="1"/>
      <color rgb="FFB0801F"/>
      <sz val="10"/>
    </font>
    <font>
      <name val="Calibri"/>
      <charset val="1"/>
      <family val="0"/>
      <b val="1"/>
      <color rgb="FF5C594F"/>
      <sz val="9"/>
    </font>
    <font>
      <name val="Calibri"/>
      <charset val="1"/>
      <family val="0"/>
      <b val="1"/>
      <color rgb="FF1A1A1A"/>
      <sz val="8"/>
    </font>
    <font>
      <name val="Calibri"/>
      <charset val="1"/>
      <family val="0"/>
      <b val="1"/>
      <color rgb="FF1A1A1A"/>
      <sz val="9"/>
    </font>
    <font>
      <name val="Calibri"/>
      <charset val="1"/>
      <family val="0"/>
      <b val="1"/>
      <color rgb="FF1A1A1A"/>
      <sz val="10"/>
    </font>
    <font>
      <name val="Calibri"/>
      <charset val="1"/>
      <family val="0"/>
      <color rgb="FF5C594F"/>
      <sz val="9"/>
    </font>
    <font>
      <name val="Calibri"/>
      <charset val="1"/>
      <family val="0"/>
      <b val="1"/>
      <color rgb="FFFAF7F0"/>
      <sz val="12"/>
    </font>
    <font>
      <name val="Arial"/>
      <charset val="1"/>
      <family val="0"/>
      <b val="1"/>
      <color rgb="FFFAF7F0"/>
      <sz val="13"/>
    </font>
    <font>
      <name val="Arial"/>
      <charset val="1"/>
      <family val="0"/>
      <b val="1"/>
      <color rgb="FFB0801F"/>
      <sz val="9"/>
    </font>
    <font>
      <name val="Arial"/>
      <charset val="1"/>
      <family val="0"/>
      <i val="1"/>
      <color rgb="FF8E897B"/>
      <sz val="8"/>
    </font>
    <font>
      <name val="Arial"/>
      <charset val="1"/>
      <family val="0"/>
      <color rgb="FF000000"/>
      <sz val="10"/>
    </font>
    <font>
      <name val="Arial"/>
      <charset val="1"/>
      <family val="0"/>
      <b val="1"/>
      <color rgb="FFFAF7F0"/>
      <sz val="10"/>
    </font>
    <font>
      <name val="Calibri"/>
      <charset val="1"/>
      <family val="0"/>
      <color rgb="FF1A1A1A"/>
      <sz val="11"/>
    </font>
    <font>
      <name val="Arial"/>
      <charset val="1"/>
      <family val="0"/>
      <b val="1"/>
      <color rgb="FF1A1A1A"/>
      <sz val="8"/>
    </font>
    <font>
      <name val="Arial"/>
      <charset val="1"/>
      <family val="0"/>
      <b val="1"/>
      <color rgb="FF1A1A1A"/>
      <sz val="9"/>
    </font>
    <font>
      <name val="Arial"/>
      <charset val="1"/>
      <family val="0"/>
      <b val="1"/>
      <color rgb="FFFAF7F0"/>
      <sz val="8"/>
    </font>
    <font>
      <name val="Arial"/>
      <charset val="1"/>
      <family val="0"/>
      <b val="1"/>
      <color rgb="FF000000"/>
      <sz val="9"/>
    </font>
    <font>
      <name val="Arial"/>
      <charset val="1"/>
      <family val="0"/>
      <color rgb="FF000000"/>
      <sz val="9"/>
    </font>
    <font>
      <name val="Arial"/>
      <charset val="1"/>
      <family val="0"/>
      <color rgb="FF5C594F"/>
      <sz val="9"/>
    </font>
    <font>
      <name val="Arial"/>
      <charset val="1"/>
      <family val="0"/>
      <b val="1"/>
      <color rgb="FFFAF7F0"/>
      <sz val="9"/>
    </font>
    <font>
      <name val="Arial"/>
      <charset val="1"/>
      <family val="0"/>
      <i val="1"/>
      <color rgb="FF1A1A1A"/>
      <sz val="8"/>
    </font>
    <font>
      <name val="Arial"/>
      <charset val="1"/>
      <family val="0"/>
      <b val="1"/>
      <color rgb="FF5C594F"/>
      <sz val="10"/>
    </font>
    <font>
      <name val="Arial"/>
      <charset val="1"/>
      <family val="0"/>
      <color rgb="FF8E897B"/>
      <sz val="8"/>
    </font>
    <font>
      <name val="Arial"/>
      <charset val="1"/>
      <family val="0"/>
      <i val="1"/>
      <color rgb="FFFAF7F0"/>
      <sz val="8"/>
    </font>
    <font>
      <name val="Arial"/>
      <charset val="1"/>
      <family val="0"/>
      <b val="1"/>
      <color rgb="FF000000"/>
      <sz val="10"/>
    </font>
    <font>
      <name val="Arial"/>
      <charset val="1"/>
      <family val="0"/>
      <color rgb="FF8E897B"/>
      <sz val="9"/>
    </font>
    <font>
      <name val="Arial"/>
      <charset val="1"/>
      <family val="0"/>
      <color rgb="FF1A1A1A"/>
      <sz val="9"/>
    </font>
    <font>
      <name val="Arial"/>
      <charset val="1"/>
      <family val="0"/>
      <b val="1"/>
      <color rgb="FF1A1A1A"/>
      <sz val="11"/>
    </font>
    <font>
      <name val="Arial"/>
      <charset val="1"/>
      <family val="0"/>
      <color rgb="FF1A1A1A"/>
      <sz val="8"/>
    </font>
    <font>
      <name val="Arial"/>
      <charset val="1"/>
      <family val="0"/>
      <b val="1"/>
      <color rgb="FF000000"/>
      <sz val="11"/>
    </font>
    <font>
      <name val="Calibri"/>
      <charset val="1"/>
      <family val="0"/>
      <b val="1"/>
      <color rgb="FFFAF7F0"/>
      <sz val="9"/>
    </font>
    <font>
      <name val="Calibri"/>
      <charset val="1"/>
      <family val="0"/>
      <b val="1"/>
      <color rgb="FF5C594F"/>
      <sz val="8"/>
    </font>
    <font>
      <name val="Calibri"/>
      <charset val="1"/>
      <family val="0"/>
      <b val="1"/>
      <color rgb="FF1A1A1A"/>
      <sz val="11"/>
    </font>
    <font>
      <name val="Calibri"/>
      <charset val="1"/>
      <family val="0"/>
      <i val="1"/>
      <color rgb="FF8E897B"/>
      <sz val="7"/>
    </font>
    <font>
      <name val="Calibri"/>
      <charset val="1"/>
      <family val="0"/>
      <color rgb="FF1A1A1A"/>
      <sz val="9"/>
    </font>
    <font>
      <name val="Calibri"/>
      <charset val="1"/>
      <family val="0"/>
      <b val="1"/>
      <color rgb="FFFAF7F0"/>
      <sz val="10"/>
    </font>
    <font>
      <name val="Calibri"/>
      <charset val="1"/>
      <family val="0"/>
      <color rgb="FF5C594F"/>
      <sz val="8"/>
    </font>
    <font>
      <name val="Calibri"/>
      <charset val="1"/>
      <family val="0"/>
      <b val="1"/>
      <color rgb="FFB0801F"/>
      <sz val="9"/>
    </font>
  </fonts>
  <fills count="9">
    <fill>
      <patternFill/>
    </fill>
    <fill>
      <patternFill patternType="gray125"/>
    </fill>
    <fill>
      <patternFill patternType="solid">
        <fgColor rgb="FFFAF7F0"/>
        <bgColor rgb="FFF0ECE1"/>
      </patternFill>
    </fill>
    <fill>
      <patternFill patternType="solid">
        <fgColor rgb="FF1A1A1A"/>
        <bgColor rgb="FF333300"/>
      </patternFill>
    </fill>
    <fill>
      <patternFill patternType="solid">
        <fgColor rgb="FFF0ECE1"/>
        <bgColor rgb="FFF1E8CE"/>
      </patternFill>
    </fill>
    <fill>
      <patternFill patternType="solid">
        <fgColor rgb="FFF1E8CE"/>
        <bgColor rgb="FFF0ECE1"/>
      </patternFill>
    </fill>
    <fill>
      <patternFill patternType="solid">
        <fgColor rgb="FFD6CFBE"/>
        <bgColor rgb="FFE6E1D4"/>
      </patternFill>
    </fill>
    <fill>
      <patternFill patternType="solid">
        <fgColor rgb="FFF5DDD7"/>
        <bgColor rgb="FFE6E1D4"/>
      </patternFill>
    </fill>
    <fill>
      <patternFill patternType="solid">
        <fgColor rgb="FFB0801F"/>
        <bgColor rgb="FF8E897B"/>
      </patternFill>
    </fill>
  </fills>
  <borders count="23">
    <border>
      <left/>
      <right/>
      <top/>
      <bottom/>
      <diagonal/>
    </border>
    <border>
      <left style="thin">
        <color rgb="FFE6E1D4"/>
      </left>
      <right style="thin">
        <color rgb="FFE6E1D4"/>
      </right>
      <top style="thin">
        <color rgb="FFE6E1D4"/>
      </top>
      <bottom style="thin">
        <color rgb="FFE6E1D4"/>
      </bottom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 style="thin"/>
      <diagonal/>
    </border>
    <border>
      <left style="thin">
        <color rgb="FFD6CFBE"/>
      </left>
      <right style="thin">
        <color rgb="FFD6CFBE"/>
      </right>
      <top style="thin">
        <color rgb="FFD6CFBE"/>
      </top>
      <bottom style="thin">
        <color rgb="FFD6CFBE"/>
      </bottom>
      <diagonal/>
    </border>
    <border>
      <left/>
      <right style="thin">
        <color rgb="FFE6E1D4"/>
      </right>
      <top/>
      <bottom style="thin">
        <color rgb="FFE6E1D4"/>
      </bottom>
      <diagonal/>
    </border>
    <border>
      <left/>
      <right/>
      <top style="thin">
        <color rgb="FFE6E1D4"/>
      </top>
      <bottom/>
      <diagonal/>
    </border>
    <border>
      <left/>
      <right style="thin">
        <color rgb="FFE6E1D4"/>
      </right>
      <top style="thin">
        <color rgb="FFE6E1D4"/>
      </top>
      <bottom/>
      <diagonal/>
    </border>
    <border>
      <left/>
      <right style="thin">
        <color rgb="FFE6E1D4"/>
      </right>
      <top style="thin">
        <color rgb="FFE6E1D4"/>
      </top>
      <bottom style="thin">
        <color rgb="FFE6E1D4"/>
      </bottom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/>
      <top style="thin"/>
      <bottom style="thin"/>
      <diagonal/>
    </border>
    <border>
      <left/>
      <right/>
      <top style="thin">
        <color rgb="FFE6E1D4"/>
      </top>
      <bottom style="thin">
        <color rgb="FFE6E1D4"/>
      </bottom>
      <diagonal/>
    </border>
    <border>
      <left/>
      <right/>
      <top style="thin">
        <color rgb="FFD6CFBE"/>
      </top>
      <bottom/>
      <diagonal/>
    </border>
    <border>
      <left style="thin">
        <color rgb="FFD6CFBE"/>
      </left>
      <right/>
      <top/>
      <bottom/>
      <diagonal/>
    </border>
    <border>
      <left/>
      <right style="thin">
        <color rgb="FFD6CFBE"/>
      </right>
      <top style="thin">
        <color rgb="FFD6CFBE"/>
      </top>
      <bottom/>
      <diagonal/>
    </border>
    <border>
      <left/>
      <right style="thin">
        <color rgb="FFD6CFBE"/>
      </right>
      <top/>
      <bottom/>
      <diagonal/>
    </border>
    <border>
      <left style="thin">
        <color rgb="FFD6CFBE"/>
      </left>
      <right/>
      <top/>
      <bottom style="thin">
        <color rgb="FFD6CFBE"/>
      </bottom>
      <diagonal/>
    </border>
    <border>
      <left/>
      <right/>
      <top/>
      <bottom style="thin">
        <color rgb="FFD6CFBE"/>
      </bottom>
      <diagonal/>
    </border>
    <border>
      <left/>
      <right style="thin">
        <color rgb="FFD6CFBE"/>
      </right>
      <top/>
      <bottom style="thin">
        <color rgb="FFD6CFBE"/>
      </bottom>
      <diagonal/>
    </border>
    <border>
      <left/>
      <right style="thin">
        <color rgb="FFE6E1D4"/>
      </right>
      <top/>
      <bottom/>
      <diagonal/>
    </border>
    <border>
      <left/>
      <right/>
      <top/>
      <bottom style="thin">
        <color rgb="FFE6E1D4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210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general" vertical="center" indent="1"/>
    </xf>
    <xf numFmtId="0" fontId="6" fillId="2" borderId="0" applyAlignment="1" pivotButton="0" quotePrefix="0" xfId="0">
      <alignment horizontal="general" vertical="center" indent="1"/>
    </xf>
    <xf numFmtId="0" fontId="7" fillId="2" borderId="0" applyAlignment="1" pivotButton="0" quotePrefix="0" xfId="0">
      <alignment horizontal="general" vertical="center"/>
    </xf>
    <xf numFmtId="0" fontId="8" fillId="4" borderId="1" applyAlignment="1" pivotButton="0" quotePrefix="0" xfId="0">
      <alignment horizontal="general" vertical="center" indent="1"/>
    </xf>
    <xf numFmtId="164" fontId="8" fillId="4" borderId="1" applyAlignment="1" pivotButton="0" quotePrefix="0" xfId="0">
      <alignment horizontal="general" vertical="center" indent="1"/>
    </xf>
    <xf numFmtId="3" fontId="8" fillId="4" borderId="1" applyAlignment="1" pivotButton="0" quotePrefix="0" xfId="0">
      <alignment horizontal="general" vertical="center" indent="1"/>
    </xf>
    <xf numFmtId="165" fontId="9" fillId="5" borderId="1" applyAlignment="1" pivotButton="0" quotePrefix="0" xfId="0">
      <alignment horizontal="general" vertical="center" indent="1"/>
    </xf>
    <xf numFmtId="0" fontId="10" fillId="2" borderId="0" applyAlignment="1" pivotButton="0" quotePrefix="0" xfId="0">
      <alignment horizontal="general" vertical="bottom"/>
    </xf>
    <xf numFmtId="0" fontId="8" fillId="5" borderId="1" applyAlignment="1" applyProtection="1" pivotButton="0" quotePrefix="0" xfId="0">
      <alignment horizontal="general" vertical="center" indent="1"/>
      <protection locked="0" hidden="0"/>
    </xf>
    <xf numFmtId="4" fontId="8" fillId="5" borderId="1" applyAlignment="1" applyProtection="1" pivotButton="0" quotePrefix="0" xfId="0">
      <alignment horizontal="general" vertical="center" indent="1"/>
      <protection locked="0" hidden="0"/>
    </xf>
    <xf numFmtId="0" fontId="11" fillId="6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general" vertical="bottom"/>
    </xf>
    <xf numFmtId="166" fontId="8" fillId="4" borderId="1" applyAlignment="1" pivotButton="0" quotePrefix="0" xfId="0">
      <alignment horizontal="general" vertical="center" indent="1"/>
    </xf>
    <xf numFmtId="167" fontId="8" fillId="4" borderId="1" applyAlignment="1" pivotButton="0" quotePrefix="0" xfId="0">
      <alignment horizontal="general" vertical="center" indent="1"/>
    </xf>
    <xf numFmtId="0" fontId="12" fillId="2" borderId="0" applyAlignment="1" pivotButton="0" quotePrefix="0" xfId="0">
      <alignment horizontal="general" vertical="bottom"/>
    </xf>
    <xf numFmtId="165" fontId="13" fillId="4" borderId="1" applyAlignment="1" pivotButton="0" quotePrefix="0" xfId="0">
      <alignment horizontal="general" vertical="center" indent="1"/>
    </xf>
    <xf numFmtId="165" fontId="8" fillId="5" borderId="1" applyAlignment="1" applyProtection="1" pivotButton="0" quotePrefix="0" xfId="0">
      <alignment horizontal="general" vertical="center" indent="1"/>
      <protection locked="0" hidden="0"/>
    </xf>
    <xf numFmtId="168" fontId="8" fillId="5" borderId="1" applyAlignment="1" applyProtection="1" pivotButton="0" quotePrefix="0" xfId="0">
      <alignment horizontal="general" vertical="center" indent="1"/>
      <protection locked="0" hidden="0"/>
    </xf>
    <xf numFmtId="0" fontId="14" fillId="2" borderId="0" applyAlignment="1" pivotButton="0" quotePrefix="0" xfId="0">
      <alignment horizontal="general" vertical="bottom"/>
    </xf>
    <xf numFmtId="165" fontId="8" fillId="4" borderId="1" applyAlignment="1" pivotButton="0" quotePrefix="0" xfId="0">
      <alignment horizontal="general" vertical="center" indent="1"/>
    </xf>
    <xf numFmtId="0" fontId="0" fillId="3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general" vertical="bottom"/>
    </xf>
    <xf numFmtId="165" fontId="15" fillId="2" borderId="0" applyAlignment="1" pivotButton="0" quotePrefix="0" xfId="0">
      <alignment horizontal="general" vertical="bottom"/>
    </xf>
    <xf numFmtId="169" fontId="8" fillId="4" borderId="1" applyAlignment="1" pivotButton="0" quotePrefix="0" xfId="0">
      <alignment horizontal="general" vertical="center" indent="1"/>
    </xf>
    <xf numFmtId="0" fontId="13" fillId="4" borderId="1" applyAlignment="1" pivotButton="0" quotePrefix="0" xfId="0">
      <alignment horizontal="general" vertical="center" indent="1"/>
    </xf>
    <xf numFmtId="0" fontId="6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16" fillId="3" borderId="0" applyAlignment="1" pivotButton="0" quotePrefix="0" xfId="0">
      <alignment horizontal="center" vertical="center"/>
    </xf>
    <xf numFmtId="0" fontId="17" fillId="7" borderId="0" applyAlignment="1" pivotButton="0" quotePrefix="0" xfId="0">
      <alignment horizontal="center" vertical="center"/>
    </xf>
    <xf numFmtId="0" fontId="18" fillId="2" borderId="0" applyAlignment="1" pivotButton="0" quotePrefix="0" xfId="0">
      <alignment horizontal="left" vertical="center"/>
    </xf>
    <xf numFmtId="0" fontId="19" fillId="2" borderId="0" applyAlignment="1" pivotButton="0" quotePrefix="0" xfId="0">
      <alignment horizontal="left" vertical="center"/>
    </xf>
    <xf numFmtId="0" fontId="20" fillId="3" borderId="0" applyAlignment="1" pivotButton="0" quotePrefix="0" xfId="0">
      <alignment horizontal="left" vertical="center"/>
    </xf>
    <xf numFmtId="0" fontId="21" fillId="0" borderId="0" applyAlignment="1" pivotButton="0" quotePrefix="0" xfId="0">
      <alignment horizontal="general" vertical="bottom"/>
    </xf>
    <xf numFmtId="0" fontId="22" fillId="6" borderId="0" applyAlignment="1" pivotButton="0" quotePrefix="0" xfId="0">
      <alignment horizontal="center" vertical="center"/>
    </xf>
    <xf numFmtId="0" fontId="22" fillId="6" borderId="0" applyAlignment="1" pivotButton="0" quotePrefix="0" xfId="0">
      <alignment horizontal="center" vertical="center"/>
    </xf>
    <xf numFmtId="0" fontId="23" fillId="4" borderId="2" applyAlignment="1" pivotButton="0" quotePrefix="0" xfId="0">
      <alignment horizontal="left" vertical="center"/>
    </xf>
    <xf numFmtId="0" fontId="22" fillId="6" borderId="0" applyAlignment="1" pivotButton="0" quotePrefix="0" xfId="0">
      <alignment horizontal="center" vertical="center" wrapText="1"/>
    </xf>
    <xf numFmtId="0" fontId="24" fillId="8" borderId="0" applyAlignment="1" pivotButton="0" quotePrefix="0" xfId="0">
      <alignment horizontal="center" vertical="center" wrapText="1"/>
    </xf>
    <xf numFmtId="0" fontId="25" fillId="4" borderId="0" applyAlignment="1" pivotButton="0" quotePrefix="0" xfId="0">
      <alignment horizontal="left" vertical="center"/>
    </xf>
    <xf numFmtId="165" fontId="23" fillId="4" borderId="0" applyAlignment="1" pivotButton="0" quotePrefix="0" xfId="0">
      <alignment horizontal="center" vertical="center"/>
    </xf>
    <xf numFmtId="170" fontId="26" fillId="4" borderId="0" applyAlignment="1" pivotButton="0" quotePrefix="0" xfId="0">
      <alignment horizontal="center" vertical="center"/>
    </xf>
    <xf numFmtId="171" fontId="26" fillId="4" borderId="0" applyAlignment="1" pivotButton="0" quotePrefix="0" xfId="0">
      <alignment horizontal="center" vertical="center"/>
    </xf>
    <xf numFmtId="0" fontId="23" fillId="4" borderId="0" applyAlignment="1" pivotButton="0" quotePrefix="0" xfId="0">
      <alignment horizontal="center" vertical="center"/>
    </xf>
    <xf numFmtId="0" fontId="24" fillId="8" borderId="0" applyAlignment="1" pivotButton="0" quotePrefix="0" xfId="0">
      <alignment horizontal="center" vertical="center"/>
    </xf>
    <xf numFmtId="0" fontId="26" fillId="2" borderId="0" applyAlignment="1" pivotButton="0" quotePrefix="0" xfId="0">
      <alignment horizontal="left" vertical="center"/>
    </xf>
    <xf numFmtId="0" fontId="27" fillId="5" borderId="0" applyAlignment="1" applyProtection="1" pivotButton="0" quotePrefix="0" xfId="0">
      <alignment horizontal="left" vertical="center"/>
      <protection locked="0" hidden="0"/>
    </xf>
    <xf numFmtId="0" fontId="18" fillId="4" borderId="0" applyAlignment="1" pivotButton="0" quotePrefix="0" xfId="0">
      <alignment horizontal="left" vertical="center"/>
    </xf>
    <xf numFmtId="168" fontId="27" fillId="5" borderId="0" applyAlignment="1" applyProtection="1" pivotButton="0" quotePrefix="0" xfId="0">
      <alignment horizontal="center" vertical="center"/>
      <protection locked="0" hidden="0"/>
    </xf>
    <xf numFmtId="165" fontId="27" fillId="5" borderId="0" applyAlignment="1" applyProtection="1" pivotButton="0" quotePrefix="0" xfId="0">
      <alignment horizontal="center" vertical="center"/>
      <protection locked="0" hidden="0"/>
    </xf>
    <xf numFmtId="0" fontId="26" fillId="4" borderId="0" applyAlignment="1" pivotButton="0" quotePrefix="0" xfId="0">
      <alignment horizontal="left" vertical="center"/>
    </xf>
    <xf numFmtId="165" fontId="27" fillId="4" borderId="0" applyAlignment="1" applyProtection="1" pivotButton="0" quotePrefix="0" xfId="0">
      <alignment horizontal="center" vertical="center"/>
      <protection locked="0" hidden="0"/>
    </xf>
    <xf numFmtId="168" fontId="27" fillId="4" borderId="0" applyAlignment="1" applyProtection="1" pivotButton="0" quotePrefix="0" xfId="0">
      <alignment horizontal="center" vertical="center"/>
      <protection locked="0" hidden="0"/>
    </xf>
    <xf numFmtId="0" fontId="28" fillId="3" borderId="0" applyAlignment="1" pivotButton="0" quotePrefix="0" xfId="0">
      <alignment horizontal="left" vertical="center"/>
    </xf>
    <xf numFmtId="165" fontId="25" fillId="4" borderId="0" applyAlignment="1" pivotButton="0" quotePrefix="0" xfId="0">
      <alignment horizontal="center" vertical="center"/>
    </xf>
    <xf numFmtId="0" fontId="29" fillId="4" borderId="0" applyAlignment="1" pivotButton="0" quotePrefix="0" xfId="0">
      <alignment horizontal="left" vertical="center"/>
    </xf>
    <xf numFmtId="0" fontId="24" fillId="3" borderId="0" applyAlignment="1" pivotButton="0" quotePrefix="0" xfId="0">
      <alignment horizontal="center" vertical="center"/>
    </xf>
    <xf numFmtId="165" fontId="30" fillId="5" borderId="0" applyAlignment="1" applyProtection="1" pivotButton="0" quotePrefix="0" xfId="0">
      <alignment horizontal="center" vertical="center"/>
      <protection locked="0" hidden="0"/>
    </xf>
    <xf numFmtId="0" fontId="18" fillId="4" borderId="0" applyAlignment="1" pivotButton="0" quotePrefix="0" xfId="0">
      <alignment horizontal="center" vertical="center"/>
    </xf>
    <xf numFmtId="168" fontId="30" fillId="5" borderId="0" applyAlignment="1" applyProtection="1" pivotButton="0" quotePrefix="0" xfId="0">
      <alignment horizontal="center" vertical="center"/>
      <protection locked="0" hidden="0"/>
    </xf>
    <xf numFmtId="0" fontId="31" fillId="4" borderId="0" applyAlignment="1" pivotButton="0" quotePrefix="0" xfId="0">
      <alignment horizontal="center" vertical="center"/>
    </xf>
    <xf numFmtId="165" fontId="26" fillId="4" borderId="0" applyAlignment="1" pivotButton="0" quotePrefix="0" xfId="0">
      <alignment horizontal="center" vertical="center"/>
    </xf>
    <xf numFmtId="0" fontId="19" fillId="4" borderId="0" applyAlignment="1" pivotButton="0" quotePrefix="0" xfId="0">
      <alignment horizontal="left" vertical="center"/>
    </xf>
    <xf numFmtId="0" fontId="32" fillId="3" borderId="0" applyAlignment="1" pivotButton="0" quotePrefix="0" xfId="0">
      <alignment horizontal="left" vertical="center"/>
    </xf>
    <xf numFmtId="168" fontId="33" fillId="4" borderId="0" applyAlignment="1" pivotButton="0" quotePrefix="0" xfId="0">
      <alignment horizontal="center" vertical="center"/>
    </xf>
    <xf numFmtId="168" fontId="34" fillId="4" borderId="0" applyAlignment="1" pivotButton="0" quotePrefix="0" xfId="0">
      <alignment horizontal="center" vertical="center"/>
    </xf>
    <xf numFmtId="172" fontId="26" fillId="4" borderId="0" applyAlignment="1" pivotButton="0" quotePrefix="0" xfId="0">
      <alignment horizontal="center" vertical="center"/>
    </xf>
    <xf numFmtId="0" fontId="25" fillId="4" borderId="0" applyAlignment="1" pivotButton="0" quotePrefix="0" xfId="0">
      <alignment horizontal="center" vertical="center"/>
    </xf>
    <xf numFmtId="165" fontId="35" fillId="4" borderId="0" applyAlignment="1" pivotButton="0" quotePrefix="0" xfId="0">
      <alignment horizontal="center" vertical="center"/>
    </xf>
    <xf numFmtId="165" fontId="36" fillId="4" borderId="0" applyAlignment="1" pivotButton="0" quotePrefix="0" xfId="0">
      <alignment horizontal="center" vertical="center"/>
    </xf>
    <xf numFmtId="0" fontId="37" fillId="4" borderId="0" applyAlignment="1" pivotButton="0" quotePrefix="0" xfId="0">
      <alignment horizontal="left" vertical="center"/>
    </xf>
    <xf numFmtId="0" fontId="22" fillId="4" borderId="0" applyAlignment="1" pivotButton="0" quotePrefix="0" xfId="0">
      <alignment horizontal="left" vertical="center"/>
    </xf>
    <xf numFmtId="165" fontId="38" fillId="4" borderId="0" applyAlignment="1" pivotButton="0" quotePrefix="0" xfId="0">
      <alignment horizontal="center" vertical="center"/>
    </xf>
    <xf numFmtId="170" fontId="38" fillId="4" borderId="0" applyAlignment="1" pivotButton="0" quotePrefix="0" xfId="0">
      <alignment horizontal="center" vertical="center"/>
    </xf>
    <xf numFmtId="0" fontId="25" fillId="4" borderId="0" applyAlignment="1" pivotButton="0" quotePrefix="0" xfId="0">
      <alignment horizontal="left" vertical="center" wrapText="1"/>
    </xf>
    <xf numFmtId="0" fontId="19" fillId="2" borderId="3" applyAlignment="1" applyProtection="1" pivotButton="0" quotePrefix="0" xfId="0">
      <alignment horizontal="left" vertical="center"/>
      <protection locked="0" hidden="0"/>
    </xf>
    <xf numFmtId="0" fontId="21" fillId="0" borderId="0" applyAlignment="1" applyProtection="1" pivotButton="0" quotePrefix="0" xfId="0">
      <alignment horizontal="general" vertical="bottom"/>
      <protection locked="0" hidden="0"/>
    </xf>
    <xf numFmtId="0" fontId="32" fillId="3" borderId="0" applyAlignment="1" pivotButton="0" quotePrefix="0" xfId="0">
      <alignment horizontal="center" vertical="center"/>
    </xf>
    <xf numFmtId="0" fontId="12" fillId="6" borderId="0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/>
    </xf>
    <xf numFmtId="0" fontId="11" fillId="6" borderId="1" applyAlignment="1" pivotButton="0" quotePrefix="0" xfId="0">
      <alignment horizontal="left" vertical="center" indent="1"/>
    </xf>
    <xf numFmtId="0" fontId="39" fillId="3" borderId="0" applyAlignment="1" pivotButton="0" quotePrefix="0" xfId="0">
      <alignment horizontal="center" vertical="center"/>
    </xf>
    <xf numFmtId="0" fontId="13" fillId="5" borderId="1" applyAlignment="1" applyProtection="1" pivotButton="0" quotePrefix="0" xfId="0">
      <alignment horizontal="general" vertical="center" indent="1"/>
      <protection locked="0" hidden="0"/>
    </xf>
    <xf numFmtId="0" fontId="8" fillId="5" borderId="1" applyAlignment="1" applyProtection="1" pivotButton="0" quotePrefix="0" xfId="0">
      <alignment horizontal="center" vertical="center"/>
      <protection locked="0" hidden="0"/>
    </xf>
    <xf numFmtId="0" fontId="40" fillId="6" borderId="0" applyAlignment="1" pivotButton="0" quotePrefix="0" xfId="0">
      <alignment horizontal="right" vertical="center"/>
    </xf>
    <xf numFmtId="167" fontId="41" fillId="4" borderId="1" applyAlignment="1" pivotButton="0" quotePrefix="0" xfId="0">
      <alignment horizontal="center" vertical="center"/>
    </xf>
    <xf numFmtId="0" fontId="42" fillId="2" borderId="0" applyAlignment="1" pivotButton="0" quotePrefix="0" xfId="0">
      <alignment horizontal="right" vertical="center"/>
    </xf>
    <xf numFmtId="0" fontId="43" fillId="5" borderId="1" applyAlignment="1" applyProtection="1" pivotButton="0" quotePrefix="0" xfId="0">
      <alignment horizontal="general" vertical="center" indent="2"/>
      <protection locked="0" hidden="0"/>
    </xf>
    <xf numFmtId="167" fontId="43" fillId="5" borderId="1" applyAlignment="1" applyProtection="1" pivotButton="0" quotePrefix="0" xfId="0">
      <alignment horizontal="center" vertical="center"/>
      <protection locked="0" hidden="0"/>
    </xf>
    <xf numFmtId="0" fontId="6" fillId="2" borderId="5" applyAlignment="1" pivotButton="0" quotePrefix="0" xfId="0">
      <alignment horizontal="center" vertical="center"/>
    </xf>
    <xf numFmtId="0" fontId="4" fillId="2" borderId="0" applyAlignment="1" pivotButton="0" quotePrefix="0" xfId="0">
      <alignment horizontal="general" vertical="center" wrapText="1" indent="1"/>
    </xf>
    <xf numFmtId="0" fontId="6" fillId="2" borderId="0" applyAlignment="1" pivotButton="0" quotePrefix="0" xfId="0">
      <alignment horizontal="general" vertical="center" wrapText="1" indent="1"/>
    </xf>
    <xf numFmtId="0" fontId="44" fillId="3" borderId="0" applyAlignment="1" pivotButton="0" quotePrefix="0" xfId="0">
      <alignment horizontal="general" vertical="center" indent="1"/>
    </xf>
    <xf numFmtId="0" fontId="45" fillId="2" borderId="0" applyAlignment="1" pivotButton="0" quotePrefix="0" xfId="0">
      <alignment horizontal="general" vertical="top" wrapText="1" indent="1"/>
    </xf>
    <xf numFmtId="0" fontId="46" fillId="2" borderId="0" applyAlignment="1" pivotButton="0" quotePrefix="0" xfId="0">
      <alignment horizontal="general" vertical="center" wrapText="1" indent="1"/>
    </xf>
    <xf numFmtId="0" fontId="45" fillId="2" borderId="0" applyAlignment="1" pivotButton="0" quotePrefix="0" xfId="0">
      <alignment horizontal="general" vertical="center" wrapText="1" inden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general" vertical="center" indent="1"/>
    </xf>
    <xf numFmtId="0" fontId="6" fillId="2" borderId="0" applyAlignment="1" pivotButton="0" quotePrefix="0" xfId="0">
      <alignment horizontal="general" vertical="center" indent="1"/>
    </xf>
    <xf numFmtId="0" fontId="7" fillId="2" borderId="0" applyAlignment="1" pivotButton="0" quotePrefix="0" xfId="0">
      <alignment horizontal="general" vertical="center"/>
    </xf>
    <xf numFmtId="0" fontId="8" fillId="4" borderId="1" applyAlignment="1" pivotButton="0" quotePrefix="0" xfId="0">
      <alignment horizontal="general" vertical="center" indent="1"/>
    </xf>
    <xf numFmtId="0" fontId="0" fillId="0" borderId="8" pivotButton="0" quotePrefix="0" xfId="0"/>
    <xf numFmtId="164" fontId="8" fillId="4" borderId="1" applyAlignment="1" pivotButton="0" quotePrefix="0" xfId="0">
      <alignment horizontal="general" vertical="center" indent="1"/>
    </xf>
    <xf numFmtId="3" fontId="8" fillId="4" borderId="1" applyAlignment="1" pivotButton="0" quotePrefix="0" xfId="0">
      <alignment horizontal="general" vertical="center" indent="1"/>
    </xf>
    <xf numFmtId="165" fontId="9" fillId="5" borderId="1" applyAlignment="1" pivotButton="0" quotePrefix="0" xfId="0">
      <alignment horizontal="general" vertical="center" indent="1"/>
    </xf>
    <xf numFmtId="0" fontId="10" fillId="2" borderId="0" applyAlignment="1" pivotButton="0" quotePrefix="0" xfId="0">
      <alignment horizontal="general" vertical="bottom"/>
    </xf>
    <xf numFmtId="0" fontId="8" fillId="5" borderId="1" applyAlignment="1" applyProtection="1" pivotButton="0" quotePrefix="0" xfId="0">
      <alignment horizontal="general" vertical="center" indent="1"/>
      <protection locked="0" hidden="0"/>
    </xf>
    <xf numFmtId="0" fontId="0" fillId="0" borderId="8" applyProtection="1" pivotButton="0" quotePrefix="0" xfId="0">
      <protection locked="0" hidden="0"/>
    </xf>
    <xf numFmtId="4" fontId="8" fillId="5" borderId="1" applyAlignment="1" applyProtection="1" pivotButton="0" quotePrefix="0" xfId="0">
      <alignment horizontal="general" vertical="center" indent="1"/>
      <protection locked="0" hidden="0"/>
    </xf>
    <xf numFmtId="0" fontId="11" fillId="6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general" vertical="bottom"/>
    </xf>
    <xf numFmtId="166" fontId="8" fillId="4" borderId="1" applyAlignment="1" pivotButton="0" quotePrefix="0" xfId="0">
      <alignment horizontal="general" vertical="center" indent="1"/>
    </xf>
    <xf numFmtId="167" fontId="8" fillId="4" borderId="1" applyAlignment="1" pivotButton="0" quotePrefix="0" xfId="0">
      <alignment horizontal="general" vertical="center" indent="1"/>
    </xf>
    <xf numFmtId="0" fontId="12" fillId="2" borderId="0" applyAlignment="1" pivotButton="0" quotePrefix="0" xfId="0">
      <alignment horizontal="general" vertical="bottom"/>
    </xf>
    <xf numFmtId="165" fontId="13" fillId="4" borderId="1" applyAlignment="1" pivotButton="0" quotePrefix="0" xfId="0">
      <alignment horizontal="general" vertical="center" indent="1"/>
    </xf>
    <xf numFmtId="165" fontId="8" fillId="5" borderId="1" applyAlignment="1" applyProtection="1" pivotButton="0" quotePrefix="0" xfId="0">
      <alignment horizontal="general" vertical="center" indent="1"/>
      <protection locked="0" hidden="0"/>
    </xf>
    <xf numFmtId="168" fontId="8" fillId="5" borderId="1" applyAlignment="1" applyProtection="1" pivotButton="0" quotePrefix="0" xfId="0">
      <alignment horizontal="general" vertical="center" indent="1"/>
      <protection locked="0" hidden="0"/>
    </xf>
    <xf numFmtId="0" fontId="14" fillId="2" borderId="0" applyAlignment="1" pivotButton="0" quotePrefix="0" xfId="0">
      <alignment horizontal="general" vertical="bottom"/>
    </xf>
    <xf numFmtId="165" fontId="8" fillId="4" borderId="1" applyAlignment="1" pivotButton="0" quotePrefix="0" xfId="0">
      <alignment horizontal="general" vertical="center" indent="1"/>
    </xf>
    <xf numFmtId="0" fontId="0" fillId="3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general" vertical="bottom"/>
    </xf>
    <xf numFmtId="165" fontId="15" fillId="2" borderId="0" applyAlignment="1" pivotButton="0" quotePrefix="0" xfId="0">
      <alignment horizontal="general" vertical="bottom"/>
    </xf>
    <xf numFmtId="169" fontId="8" fillId="4" borderId="1" applyAlignment="1" pivotButton="0" quotePrefix="0" xfId="0">
      <alignment horizontal="general" vertical="center" indent="1"/>
    </xf>
    <xf numFmtId="0" fontId="13" fillId="4" borderId="1" applyAlignment="1" pivotButton="0" quotePrefix="0" xfId="0">
      <alignment horizontal="general" vertical="center" indent="1"/>
    </xf>
    <xf numFmtId="0" fontId="6" fillId="2" borderId="0" applyAlignment="1" pivotButton="0" quotePrefix="0" xfId="0">
      <alignment horizontal="general" vertical="bottom"/>
    </xf>
    <xf numFmtId="0" fontId="16" fillId="3" borderId="0" applyAlignment="1" pivotButton="0" quotePrefix="0" xfId="0">
      <alignment horizontal="center" vertical="center"/>
    </xf>
    <xf numFmtId="0" fontId="17" fillId="7" borderId="0" applyAlignment="1" pivotButton="0" quotePrefix="0" xfId="0">
      <alignment horizontal="center" vertical="center"/>
    </xf>
    <xf numFmtId="0" fontId="18" fillId="2" borderId="0" applyAlignment="1" pivotButton="0" quotePrefix="0" xfId="0">
      <alignment horizontal="left" vertical="center"/>
    </xf>
    <xf numFmtId="0" fontId="19" fillId="2" borderId="0" applyAlignment="1" pivotButton="0" quotePrefix="0" xfId="0">
      <alignment horizontal="left" vertical="center"/>
    </xf>
    <xf numFmtId="0" fontId="20" fillId="3" borderId="0" applyAlignment="1" pivotButton="0" quotePrefix="0" xfId="0">
      <alignment horizontal="left" vertical="center"/>
    </xf>
    <xf numFmtId="0" fontId="21" fillId="0" borderId="0" applyAlignment="1" pivotButton="0" quotePrefix="0" xfId="0">
      <alignment horizontal="general" vertical="bottom"/>
    </xf>
    <xf numFmtId="0" fontId="22" fillId="6" borderId="0" applyAlignment="1" pivotButton="0" quotePrefix="0" xfId="0">
      <alignment horizontal="center" vertical="center"/>
    </xf>
    <xf numFmtId="0" fontId="23" fillId="4" borderId="2" applyAlignment="1" pivotButton="0" quotePrefix="0" xfId="0">
      <alignment horizontal="left" vertical="center"/>
    </xf>
    <xf numFmtId="0" fontId="0" fillId="0" borderId="11" pivotButton="0" quotePrefix="0" xfId="0"/>
    <xf numFmtId="0" fontId="22" fillId="6" borderId="0" applyAlignment="1" pivotButton="0" quotePrefix="0" xfId="0">
      <alignment horizontal="center" vertical="center" wrapText="1"/>
    </xf>
    <xf numFmtId="0" fontId="24" fillId="8" borderId="0" applyAlignment="1" pivotButton="0" quotePrefix="0" xfId="0">
      <alignment horizontal="center" vertical="center" wrapText="1"/>
    </xf>
    <xf numFmtId="0" fontId="25" fillId="4" borderId="0" applyAlignment="1" pivotButton="0" quotePrefix="0" xfId="0">
      <alignment horizontal="left" vertical="center"/>
    </xf>
    <xf numFmtId="165" fontId="23" fillId="4" borderId="0" applyAlignment="1" pivotButton="0" quotePrefix="0" xfId="0">
      <alignment horizontal="center" vertical="center"/>
    </xf>
    <xf numFmtId="170" fontId="26" fillId="4" borderId="0" applyAlignment="1" pivotButton="0" quotePrefix="0" xfId="0">
      <alignment horizontal="center" vertical="center"/>
    </xf>
    <xf numFmtId="171" fontId="26" fillId="4" borderId="0" applyAlignment="1" pivotButton="0" quotePrefix="0" xfId="0">
      <alignment horizontal="center" vertical="center"/>
    </xf>
    <xf numFmtId="0" fontId="23" fillId="4" borderId="0" applyAlignment="1" pivotButton="0" quotePrefix="0" xfId="0">
      <alignment horizontal="center" vertical="center"/>
    </xf>
    <xf numFmtId="0" fontId="24" fillId="8" borderId="0" applyAlignment="1" pivotButton="0" quotePrefix="0" xfId="0">
      <alignment horizontal="center" vertical="center"/>
    </xf>
    <xf numFmtId="0" fontId="26" fillId="2" borderId="0" applyAlignment="1" pivotButton="0" quotePrefix="0" xfId="0">
      <alignment horizontal="left" vertical="center"/>
    </xf>
    <xf numFmtId="0" fontId="27" fillId="5" borderId="0" applyAlignment="1" applyProtection="1" pivotButton="0" quotePrefix="0" xfId="0">
      <alignment horizontal="left" vertical="center"/>
      <protection locked="0" hidden="0"/>
    </xf>
    <xf numFmtId="0" fontId="18" fillId="4" borderId="0" applyAlignment="1" pivotButton="0" quotePrefix="0" xfId="0">
      <alignment horizontal="left" vertical="center"/>
    </xf>
    <xf numFmtId="168" fontId="27" fillId="5" borderId="0" applyAlignment="1" applyProtection="1" pivotButton="0" quotePrefix="0" xfId="0">
      <alignment horizontal="center" vertical="center"/>
      <protection locked="0" hidden="0"/>
    </xf>
    <xf numFmtId="165" fontId="27" fillId="5" borderId="0" applyAlignment="1" applyProtection="1" pivotButton="0" quotePrefix="0" xfId="0">
      <alignment horizontal="center" vertical="center"/>
      <protection locked="0" hidden="0"/>
    </xf>
    <xf numFmtId="0" fontId="26" fillId="4" borderId="0" applyAlignment="1" pivotButton="0" quotePrefix="0" xfId="0">
      <alignment horizontal="left" vertical="center"/>
    </xf>
    <xf numFmtId="165" fontId="27" fillId="4" borderId="0" applyAlignment="1" applyProtection="1" pivotButton="0" quotePrefix="0" xfId="0">
      <alignment horizontal="center" vertical="center"/>
      <protection locked="0" hidden="0"/>
    </xf>
    <xf numFmtId="168" fontId="27" fillId="4" borderId="0" applyAlignment="1" applyProtection="1" pivotButton="0" quotePrefix="0" xfId="0">
      <alignment horizontal="center" vertical="center"/>
      <protection locked="0" hidden="0"/>
    </xf>
    <xf numFmtId="0" fontId="28" fillId="3" borderId="0" applyAlignment="1" pivotButton="0" quotePrefix="0" xfId="0">
      <alignment horizontal="left" vertical="center"/>
    </xf>
    <xf numFmtId="165" fontId="25" fillId="4" borderId="0" applyAlignment="1" pivotButton="0" quotePrefix="0" xfId="0">
      <alignment horizontal="center" vertical="center"/>
    </xf>
    <xf numFmtId="0" fontId="29" fillId="4" borderId="0" applyAlignment="1" pivotButton="0" quotePrefix="0" xfId="0">
      <alignment horizontal="left" vertical="center"/>
    </xf>
    <xf numFmtId="0" fontId="24" fillId="3" borderId="0" applyAlignment="1" pivotButton="0" quotePrefix="0" xfId="0">
      <alignment horizontal="center" vertical="center"/>
    </xf>
    <xf numFmtId="165" fontId="30" fillId="5" borderId="0" applyAlignment="1" applyProtection="1" pivotButton="0" quotePrefix="0" xfId="0">
      <alignment horizontal="center" vertical="center"/>
      <protection locked="0" hidden="0"/>
    </xf>
    <xf numFmtId="0" fontId="0" fillId="0" borderId="0" applyProtection="1" pivotButton="0" quotePrefix="0" xfId="0">
      <protection locked="0" hidden="0"/>
    </xf>
    <xf numFmtId="0" fontId="18" fillId="4" borderId="0" applyAlignment="1" pivotButton="0" quotePrefix="0" xfId="0">
      <alignment horizontal="center" vertical="center"/>
    </xf>
    <xf numFmtId="168" fontId="30" fillId="5" borderId="0" applyAlignment="1" applyProtection="1" pivotButton="0" quotePrefix="0" xfId="0">
      <alignment horizontal="center" vertical="center"/>
      <protection locked="0" hidden="0"/>
    </xf>
    <xf numFmtId="0" fontId="31" fillId="4" borderId="0" applyAlignment="1" pivotButton="0" quotePrefix="0" xfId="0">
      <alignment horizontal="center" vertical="center"/>
    </xf>
    <xf numFmtId="165" fontId="26" fillId="4" borderId="0" applyAlignment="1" pivotButton="0" quotePrefix="0" xfId="0">
      <alignment horizontal="center" vertical="center"/>
    </xf>
    <xf numFmtId="0" fontId="19" fillId="4" borderId="0" applyAlignment="1" pivotButton="0" quotePrefix="0" xfId="0">
      <alignment horizontal="left" vertical="center"/>
    </xf>
    <xf numFmtId="0" fontId="32" fillId="3" borderId="0" applyAlignment="1" pivotButton="0" quotePrefix="0" xfId="0">
      <alignment horizontal="left" vertical="center"/>
    </xf>
    <xf numFmtId="168" fontId="33" fillId="4" borderId="0" applyAlignment="1" pivotButton="0" quotePrefix="0" xfId="0">
      <alignment horizontal="center" vertical="center"/>
    </xf>
    <xf numFmtId="168" fontId="34" fillId="4" borderId="0" applyAlignment="1" pivotButton="0" quotePrefix="0" xfId="0">
      <alignment horizontal="center" vertical="center"/>
    </xf>
    <xf numFmtId="172" fontId="26" fillId="4" borderId="0" applyAlignment="1" pivotButton="0" quotePrefix="0" xfId="0">
      <alignment horizontal="center" vertical="center"/>
    </xf>
    <xf numFmtId="0" fontId="25" fillId="4" borderId="0" applyAlignment="1" pivotButton="0" quotePrefix="0" xfId="0">
      <alignment horizontal="center" vertical="center"/>
    </xf>
    <xf numFmtId="165" fontId="35" fillId="4" borderId="0" applyAlignment="1" pivotButton="0" quotePrefix="0" xfId="0">
      <alignment horizontal="center" vertical="center"/>
    </xf>
    <xf numFmtId="165" fontId="36" fillId="4" borderId="0" applyAlignment="1" pivotButton="0" quotePrefix="0" xfId="0">
      <alignment horizontal="center" vertical="center"/>
    </xf>
    <xf numFmtId="0" fontId="37" fillId="4" borderId="0" applyAlignment="1" pivotButton="0" quotePrefix="0" xfId="0">
      <alignment horizontal="left" vertical="center"/>
    </xf>
    <xf numFmtId="0" fontId="22" fillId="4" borderId="0" applyAlignment="1" pivotButton="0" quotePrefix="0" xfId="0">
      <alignment horizontal="left" vertical="center"/>
    </xf>
    <xf numFmtId="165" fontId="38" fillId="4" borderId="0" applyAlignment="1" pivotButton="0" quotePrefix="0" xfId="0">
      <alignment horizontal="center" vertical="center"/>
    </xf>
    <xf numFmtId="170" fontId="38" fillId="4" borderId="0" applyAlignment="1" pivotButton="0" quotePrefix="0" xfId="0">
      <alignment horizontal="center" vertical="center"/>
    </xf>
    <xf numFmtId="0" fontId="25" fillId="4" borderId="0" applyAlignment="1" pivotButton="0" quotePrefix="0" xfId="0">
      <alignment horizontal="left" vertical="center" wrapText="1"/>
    </xf>
    <xf numFmtId="0" fontId="19" fillId="2" borderId="3" applyAlignment="1" applyProtection="1" pivotButton="0" quotePrefix="0" xfId="0">
      <alignment horizontal="left" vertical="center"/>
      <protection locked="0" hidden="0"/>
    </xf>
    <xf numFmtId="0" fontId="0" fillId="0" borderId="12" applyProtection="1" pivotButton="0" quotePrefix="0" xfId="0">
      <protection locked="0" hidden="0"/>
    </xf>
    <xf numFmtId="0" fontId="21" fillId="0" borderId="0" applyAlignment="1" applyProtection="1" pivotButton="0" quotePrefix="0" xfId="0">
      <alignment horizontal="general" vertical="bottom"/>
      <protection locked="0" hidden="0"/>
    </xf>
    <xf numFmtId="0" fontId="32" fillId="3" borderId="0" applyAlignment="1" pivotButton="0" quotePrefix="0" xfId="0">
      <alignment horizontal="center" vertical="center"/>
    </xf>
    <xf numFmtId="0" fontId="0" fillId="0" borderId="13" pivotButton="0" quotePrefix="0" xfId="0"/>
    <xf numFmtId="0" fontId="12" fillId="6" borderId="0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6" pivotButton="0" quotePrefix="0" xfId="0"/>
    <xf numFmtId="0" fontId="0" fillId="0" borderId="15" pivotButton="0" quotePrefix="0" xfId="0"/>
    <xf numFmtId="0" fontId="0" fillId="0" borderId="17" pivotButton="0" quotePrefix="0" xfId="0"/>
    <xf numFmtId="0" fontId="0" fillId="0" borderId="18" pivotButton="0" quotePrefix="0" xfId="0"/>
    <xf numFmtId="0" fontId="0" fillId="0" borderId="19" pivotButton="0" quotePrefix="0" xfId="0"/>
    <xf numFmtId="0" fontId="0" fillId="0" borderId="20" pivotButton="0" quotePrefix="0" xfId="0"/>
    <xf numFmtId="0" fontId="11" fillId="6" borderId="1" applyAlignment="1" pivotButton="0" quotePrefix="0" xfId="0">
      <alignment horizontal="left" vertical="center" indent="1"/>
    </xf>
    <xf numFmtId="0" fontId="39" fillId="3" borderId="0" applyAlignment="1" pivotButton="0" quotePrefix="0" xfId="0">
      <alignment horizontal="center" vertical="center"/>
    </xf>
    <xf numFmtId="0" fontId="13" fillId="5" borderId="1" applyAlignment="1" applyProtection="1" pivotButton="0" quotePrefix="0" xfId="0">
      <alignment horizontal="general" vertical="center" indent="1"/>
      <protection locked="0" hidden="0"/>
    </xf>
    <xf numFmtId="0" fontId="8" fillId="5" borderId="1" applyAlignment="1" applyProtection="1" pivotButton="0" quotePrefix="0" xfId="0">
      <alignment horizontal="center" vertical="center"/>
      <protection locked="0" hidden="0"/>
    </xf>
    <xf numFmtId="0" fontId="40" fillId="6" borderId="0" applyAlignment="1" pivotButton="0" quotePrefix="0" xfId="0">
      <alignment horizontal="right" vertical="center"/>
    </xf>
    <xf numFmtId="167" fontId="41" fillId="4" borderId="1" applyAlignment="1" pivotButton="0" quotePrefix="0" xfId="0">
      <alignment horizontal="center" vertical="center"/>
    </xf>
    <xf numFmtId="0" fontId="42" fillId="2" borderId="0" applyAlignment="1" pivotButton="0" quotePrefix="0" xfId="0">
      <alignment horizontal="right" vertical="center"/>
    </xf>
    <xf numFmtId="0" fontId="43" fillId="5" borderId="1" applyAlignment="1" applyProtection="1" pivotButton="0" quotePrefix="0" xfId="0">
      <alignment horizontal="general" vertical="center" indent="2"/>
      <protection locked="0" hidden="0"/>
    </xf>
    <xf numFmtId="167" fontId="43" fillId="5" borderId="1" applyAlignment="1" applyProtection="1" pivotButton="0" quotePrefix="0" xfId="0">
      <alignment horizontal="center" vertical="center"/>
      <protection locked="0" hidden="0"/>
    </xf>
    <xf numFmtId="0" fontId="6" fillId="2" borderId="5" applyAlignment="1" pivotButton="0" quotePrefix="0" xfId="0">
      <alignment horizontal="center" vertical="center"/>
    </xf>
    <xf numFmtId="0" fontId="0" fillId="0" borderId="22" pivotButton="0" quotePrefix="0" xfId="0"/>
    <xf numFmtId="0" fontId="0" fillId="0" borderId="5" pivotButton="0" quotePrefix="0" xfId="0"/>
    <xf numFmtId="0" fontId="4" fillId="2" borderId="0" applyAlignment="1" pivotButton="0" quotePrefix="0" xfId="0">
      <alignment horizontal="general" vertical="center" wrapText="1" indent="1"/>
    </xf>
    <xf numFmtId="0" fontId="6" fillId="2" borderId="0" applyAlignment="1" pivotButton="0" quotePrefix="0" xfId="0">
      <alignment horizontal="general" vertical="center" wrapText="1" indent="1"/>
    </xf>
    <xf numFmtId="0" fontId="44" fillId="3" borderId="0" applyAlignment="1" pivotButton="0" quotePrefix="0" xfId="0">
      <alignment horizontal="general" vertical="center" indent="1"/>
    </xf>
    <xf numFmtId="0" fontId="45" fillId="2" borderId="0" applyAlignment="1" pivotButton="0" quotePrefix="0" xfId="0">
      <alignment horizontal="general" vertical="top" wrapText="1" indent="1"/>
    </xf>
    <xf numFmtId="0" fontId="46" fillId="2" borderId="0" applyAlignment="1" pivotButton="0" quotePrefix="0" xfId="0">
      <alignment horizontal="general" vertical="center" wrapText="1" indent="1"/>
    </xf>
    <xf numFmtId="0" fontId="45" fillId="2" borderId="0" applyAlignment="1" pivotButton="0" quotePrefix="0" xfId="0">
      <alignment horizontal="general" vertical="center" wrapText="1" inden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AF7F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0801F"/>
      <rgbColor rgb="FF800080"/>
      <rgbColor rgb="FF008080"/>
      <rgbColor rgb="FFD6CFBE"/>
      <rgbColor rgb="FF8E897B"/>
      <rgbColor rgb="FF9999FF"/>
      <rgbColor rgb="FF993366"/>
      <rgbColor rgb="FFF0ECE1"/>
      <rgbColor rgb="FFCCFFFF"/>
      <rgbColor rgb="FF660066"/>
      <rgbColor rgb="FFFF8080"/>
      <rgbColor rgb="FF0066CC"/>
      <rgbColor rgb="FFE6E1D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1E8CE"/>
      <rgbColor rgb="FF99CCFF"/>
      <rgbColor rgb="FFFF99CC"/>
      <rgbColor rgb="FFCC99FF"/>
      <rgbColor rgb="FFF5DDD7"/>
      <rgbColor rgb="FF3366FF"/>
      <rgbColor rgb="FF33CCCC"/>
      <rgbColor rgb="FF99CC00"/>
      <rgbColor rgb="FFFFCC00"/>
      <rgbColor rgb="FFFF9900"/>
      <rgbColor rgb="FFFF6600"/>
      <rgbColor rgb="FF5C594F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136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1" zeroHeight="0" outlineLevelRow="0"/>
  <cols>
    <col width="14" customWidth="1" style="98" min="1" max="1"/>
    <col width="13" customWidth="1" style="98" min="2" max="5"/>
    <col width="12" customWidth="1" style="98" min="6" max="6"/>
    <col width="11" customWidth="1" style="98" min="7" max="9"/>
    <col width="12" customWidth="1" style="98" min="10" max="10"/>
    <col width="13" customWidth="1" style="98" min="11" max="11"/>
  </cols>
  <sheetData>
    <row r="1" ht="25.5" customHeight="1" s="99">
      <c r="A1" s="100" t="inlineStr">
        <is>
          <t>GRAINSIFT  ·  FACTORY COSTING  v3.4</t>
        </is>
      </c>
    </row>
    <row r="2" ht="15" customHeight="1" s="99">
      <c r="A2" s="101" t="n"/>
      <c r="B2" s="101" t="n"/>
      <c r="C2" s="101" t="n"/>
      <c r="D2" s="101" t="n"/>
      <c r="E2" s="101" t="n"/>
      <c r="F2" s="101" t="n"/>
      <c r="G2" s="101" t="n"/>
      <c r="H2" s="101" t="n"/>
      <c r="I2" s="101" t="n"/>
      <c r="J2" s="101" t="n"/>
      <c r="K2" s="101" t="n"/>
    </row>
    <row r="3" ht="21.75" customHeight="1" s="99">
      <c r="A3" s="102" t="inlineStr">
        <is>
          <t>①  ORDER &amp; STYLE</t>
        </is>
      </c>
    </row>
    <row r="4" ht="12.75" customHeight="1" s="99">
      <c r="A4" s="103" t="inlineStr">
        <is>
          <t>Auto-filled from the line plan / brand master · locked</t>
        </is>
      </c>
    </row>
    <row r="5" ht="12" customHeight="1" s="99">
      <c r="A5" s="104" t="inlineStr">
        <is>
          <t>BUYER</t>
        </is>
      </c>
      <c r="B5" s="101" t="n"/>
      <c r="C5" s="104" t="inlineStr">
        <is>
          <t>SEASON</t>
        </is>
      </c>
      <c r="D5" s="101" t="n"/>
      <c r="E5" s="104" t="inlineStr">
        <is>
          <t>STYLE NAME</t>
        </is>
      </c>
      <c r="F5" s="101" t="n"/>
      <c r="G5" s="104" t="inlineStr">
        <is>
          <t>COLOR</t>
        </is>
      </c>
      <c r="H5" s="104" t="inlineStr">
        <is>
          <t>STYLE #</t>
        </is>
      </c>
      <c r="I5" s="101" t="n"/>
      <c r="J5" s="104" t="inlineStr">
        <is>
          <t>COSTING DATE</t>
        </is>
      </c>
      <c r="K5" s="101" t="n"/>
    </row>
    <row r="6" ht="15" customHeight="1" s="99">
      <c r="A6" s="105" t="inlineStr">
        <is>
          <t>ATLAS &amp; CO</t>
        </is>
      </c>
      <c r="B6" s="101" t="n"/>
      <c r="C6" s="105" t="inlineStr">
        <is>
          <t>SS27</t>
        </is>
      </c>
      <c r="D6" s="101" t="n"/>
      <c r="E6" s="105" t="inlineStr">
        <is>
          <t>URBAN DAYPACK 20L</t>
        </is>
      </c>
      <c r="F6" s="106" t="n"/>
      <c r="G6" s="105" t="inlineStr">
        <is>
          <t>GRAPHITE</t>
        </is>
      </c>
      <c r="H6" s="105" t="inlineStr">
        <is>
          <t>SS27-021</t>
        </is>
      </c>
      <c r="I6" s="101" t="n"/>
      <c r="J6" s="107" t="inlineStr">
        <is>
          <t>2026-07-15</t>
        </is>
      </c>
      <c r="K6" s="106" t="n"/>
    </row>
    <row r="7" ht="12" customHeight="1" s="99">
      <c r="A7" s="104" t="inlineStr">
        <is>
          <t>CATEGORY</t>
        </is>
      </c>
      <c r="B7" s="101" t="n"/>
      <c r="C7" s="104" t="inlineStr">
        <is>
          <t>SIZE</t>
        </is>
      </c>
      <c r="D7" s="101" t="n"/>
      <c r="E7" s="104" t="inlineStr">
        <is>
          <t>STAGE</t>
        </is>
      </c>
      <c r="F7" s="101" t="n"/>
      <c r="G7" s="104" t="inlineStr">
        <is>
          <t>FORECAST QTY</t>
        </is>
      </c>
      <c r="H7" s="101" t="n"/>
      <c r="I7" s="104" t="inlineStr">
        <is>
          <t>TARGET FOB</t>
        </is>
      </c>
      <c r="J7" s="101" t="n"/>
      <c r="K7" s="101" t="n"/>
    </row>
    <row r="8" ht="15" customHeight="1" s="99">
      <c r="A8" s="105" t="inlineStr">
        <is>
          <t>BAGS</t>
        </is>
      </c>
      <c r="B8" s="101" t="n"/>
      <c r="C8" s="105" t="inlineStr">
        <is>
          <t>ONE SIZE</t>
        </is>
      </c>
      <c r="D8" s="101" t="n"/>
      <c r="E8" s="105" t="inlineStr">
        <is>
          <t>QUOTATION</t>
        </is>
      </c>
      <c r="F8" s="101" t="n"/>
      <c r="G8" s="108" t="n">
        <v>3000</v>
      </c>
      <c r="H8" s="101" t="n"/>
      <c r="I8" s="109" t="n">
        <v>12.8</v>
      </c>
      <c r="J8" s="101" t="n"/>
      <c r="K8" s="101" t="n"/>
    </row>
    <row r="9" ht="15" customHeight="1" s="99">
      <c r="A9" s="101" t="n"/>
      <c r="B9" s="101" t="n"/>
      <c r="C9" s="101" t="n"/>
      <c r="D9" s="101" t="n"/>
      <c r="E9" s="101" t="n"/>
      <c r="F9" s="101" t="n"/>
      <c r="G9" s="101" t="n"/>
      <c r="H9" s="101" t="n"/>
      <c r="I9" s="101" t="n"/>
      <c r="J9" s="101" t="n"/>
      <c r="K9" s="101" t="n"/>
    </row>
    <row r="10" ht="21.75" customHeight="1" s="99">
      <c r="A10" s="102" t="inlineStr">
        <is>
          <t>②  FACTORY INPUT</t>
        </is>
      </c>
    </row>
    <row r="11" ht="12.75" customHeight="1" s="99">
      <c r="A11" s="103" t="inlineStr">
        <is>
          <t>Fill the amber cells only · the rest auto-calculates (locked)</t>
        </is>
      </c>
    </row>
    <row r="12" ht="15" customHeight="1" s="99">
      <c r="A12" s="110" t="inlineStr">
        <is>
          <t>2a · FACTORY INFO</t>
        </is>
      </c>
      <c r="B12" s="101" t="n"/>
      <c r="C12" s="101" t="n"/>
      <c r="D12" s="101" t="n"/>
      <c r="E12" s="101" t="n"/>
      <c r="F12" s="101" t="n"/>
      <c r="G12" s="101" t="n"/>
      <c r="H12" s="101" t="n"/>
      <c r="I12" s="101" t="n"/>
      <c r="J12" s="101" t="n"/>
      <c r="K12" s="101" t="n"/>
    </row>
    <row r="13" ht="12" customHeight="1" s="99">
      <c r="A13" s="104" t="inlineStr">
        <is>
          <t>FACTORY</t>
        </is>
      </c>
      <c r="B13" s="101" t="n"/>
      <c r="C13" s="104" t="inlineStr">
        <is>
          <t>LOCATION</t>
        </is>
      </c>
      <c r="D13" s="101" t="n"/>
      <c r="E13" s="104" t="inlineStr">
        <is>
          <t>INCOTERMS</t>
        </is>
      </c>
      <c r="F13" s="101" t="n"/>
      <c r="G13" s="104" t="inlineStr">
        <is>
          <t>QUOT CURR</t>
        </is>
      </c>
      <c r="H13" s="104" t="inlineStr">
        <is>
          <t>LOCAL CURR</t>
        </is>
      </c>
      <c r="I13" s="104" t="inlineStr">
        <is>
          <t>EXCH RATE</t>
        </is>
      </c>
      <c r="J13" s="101" t="n"/>
      <c r="K13" s="101" t="n"/>
    </row>
    <row r="14" ht="15" customHeight="1" s="99">
      <c r="A14" s="111" t="inlineStr">
        <is>
          <t>SUNRISE BAGS CO., LTD</t>
        </is>
      </c>
      <c r="B14" s="112" t="n"/>
      <c r="C14" s="111" t="inlineStr">
        <is>
          <t>VIETNAM</t>
        </is>
      </c>
      <c r="D14" s="112" t="n"/>
      <c r="E14" s="111" t="inlineStr">
        <is>
          <t>FOB HO CHI MINH</t>
        </is>
      </c>
      <c r="F14" s="112" t="n"/>
      <c r="G14" s="111" t="inlineStr">
        <is>
          <t>USD</t>
        </is>
      </c>
      <c r="H14" s="111" t="inlineStr">
        <is>
          <t>VND</t>
        </is>
      </c>
      <c r="I14" s="113" t="n">
        <v>25400</v>
      </c>
      <c r="J14" s="101" t="n"/>
      <c r="K14" s="101" t="n"/>
    </row>
    <row r="15" ht="15" customHeight="1" s="99">
      <c r="A15" s="101" t="n"/>
      <c r="B15" s="101" t="n"/>
      <c r="C15" s="101" t="n"/>
      <c r="D15" s="101" t="n"/>
      <c r="E15" s="101" t="n"/>
      <c r="F15" s="101" t="n"/>
      <c r="G15" s="101" t="n"/>
      <c r="H15" s="101" t="n"/>
      <c r="I15" s="101" t="n"/>
      <c r="J15" s="101" t="n"/>
      <c r="K15" s="101" t="n"/>
    </row>
    <row r="16" ht="15" customHeight="1" s="99">
      <c r="A16" s="110" t="inlineStr">
        <is>
          <t>2b · MATERIALS  (item + consumption auto-linked from CONSUMPTION CALCULATOR)</t>
        </is>
      </c>
      <c r="B16" s="101" t="n"/>
      <c r="C16" s="101" t="n"/>
      <c r="D16" s="101" t="n"/>
      <c r="E16" s="101" t="n"/>
      <c r="F16" s="101" t="n"/>
      <c r="G16" s="101" t="n"/>
      <c r="H16" s="101" t="n"/>
      <c r="I16" s="101" t="n"/>
      <c r="J16" s="101" t="n"/>
      <c r="K16" s="101" t="n"/>
    </row>
    <row r="17" ht="15.75" customHeight="1" s="99">
      <c r="A17" s="114" t="inlineStr">
        <is>
          <t>ITEM</t>
        </is>
      </c>
      <c r="B17" s="114" t="inlineStr">
        <is>
          <t>SPEC</t>
        </is>
      </c>
      <c r="C17" s="114" t="inlineStr">
        <is>
          <t>SUPPLIER</t>
        </is>
      </c>
      <c r="D17" s="114" t="inlineStr">
        <is>
          <t>UNIT</t>
        </is>
      </c>
      <c r="E17" s="114" t="inlineStr">
        <is>
          <t>LOCAL PRICE</t>
        </is>
      </c>
      <c r="F17" s="114" t="inlineStr">
        <is>
          <t>USD PRICE</t>
        </is>
      </c>
      <c r="G17" s="114" t="inlineStr">
        <is>
          <t>CONS</t>
        </is>
      </c>
      <c r="H17" s="114" t="inlineStr">
        <is>
          <t>UOM</t>
        </is>
      </c>
      <c r="I17" s="115" t="n"/>
      <c r="J17" s="114" t="inlineStr">
        <is>
          <t>AMOUNT ($)</t>
        </is>
      </c>
      <c r="K17" s="115" t="n"/>
    </row>
    <row r="18" ht="13.5" customHeight="1" s="99">
      <c r="A18" s="105" t="inlineStr">
        <is>
          <t>FABRIC BODY</t>
        </is>
      </c>
      <c r="B18" s="111" t="inlineStr">
        <is>
          <t>900D RECYCLED POLY, PU COATED</t>
        </is>
      </c>
      <c r="C18" s="111" t="inlineStr">
        <is>
          <t>DYNATEX</t>
        </is>
      </c>
      <c r="D18" s="111" t="inlineStr">
        <is>
          <t>yd</t>
        </is>
      </c>
      <c r="E18" s="113" t="n"/>
      <c r="F18" s="116" t="n">
        <v>2.85</v>
      </c>
      <c r="G18" s="117" t="n">
        <v>1.1</v>
      </c>
      <c r="H18" s="105" t="inlineStr">
        <is>
          <t>yd</t>
        </is>
      </c>
      <c r="I18" s="101" t="n"/>
      <c r="J18" s="116" t="n">
        <v>3.135</v>
      </c>
      <c r="K18" s="106" t="n"/>
    </row>
    <row r="19" ht="13.5" customHeight="1" s="99">
      <c r="A19" s="105" t="inlineStr">
        <is>
          <t>FABRIC LINING</t>
        </is>
      </c>
      <c r="B19" s="111" t="inlineStr">
        <is>
          <t>210D POLYESTER</t>
        </is>
      </c>
      <c r="C19" s="111" t="inlineStr">
        <is>
          <t>DYNATEX</t>
        </is>
      </c>
      <c r="D19" s="111" t="inlineStr">
        <is>
          <t>yd</t>
        </is>
      </c>
      <c r="E19" s="113" t="n"/>
      <c r="F19" s="116" t="n">
        <v>1.45</v>
      </c>
      <c r="G19" s="117" t="n">
        <v>0.9</v>
      </c>
      <c r="H19" s="105" t="inlineStr">
        <is>
          <t>yd</t>
        </is>
      </c>
      <c r="I19" s="101" t="n"/>
      <c r="J19" s="116" t="n">
        <v>1.305</v>
      </c>
      <c r="K19" s="106" t="n"/>
    </row>
    <row r="20" ht="13.5" customHeight="1" s="99">
      <c r="A20" s="105" t="inlineStr">
        <is>
          <t>WEBBING</t>
        </is>
      </c>
      <c r="B20" s="111" t="inlineStr">
        <is>
          <t>25MM NYLON</t>
        </is>
      </c>
      <c r="C20" s="111" t="inlineStr">
        <is>
          <t>HANG SHENG</t>
        </is>
      </c>
      <c r="D20" s="111" t="inlineStr">
        <is>
          <t>yd</t>
        </is>
      </c>
      <c r="E20" s="113" t="n"/>
      <c r="F20" s="116" t="n">
        <v>0.32</v>
      </c>
      <c r="G20" s="117" t="n">
        <v>2.5</v>
      </c>
      <c r="H20" s="105" t="inlineStr">
        <is>
          <t>yd</t>
        </is>
      </c>
      <c r="I20" s="101" t="n"/>
      <c r="J20" s="116" t="n">
        <v>0.8</v>
      </c>
      <c r="K20" s="106" t="n"/>
    </row>
    <row r="21" ht="13.5" customHeight="1" s="99">
      <c r="A21" s="105" t="inlineStr">
        <is>
          <t>ZIPPER</t>
        </is>
      </c>
      <c r="B21" s="111" t="inlineStr">
        <is>
          <t>YKK #5 RC</t>
        </is>
      </c>
      <c r="C21" s="111" t="inlineStr">
        <is>
          <t>YKK VN</t>
        </is>
      </c>
      <c r="D21" s="111" t="inlineStr">
        <is>
          <t>pc</t>
        </is>
      </c>
      <c r="E21" s="113" t="n"/>
      <c r="F21" s="116" t="n">
        <v>0.58</v>
      </c>
      <c r="G21" s="117" t="n">
        <v>1.8</v>
      </c>
      <c r="H21" s="105" t="inlineStr">
        <is>
          <t>pc</t>
        </is>
      </c>
      <c r="I21" s="101" t="n"/>
      <c r="J21" s="116" t="n">
        <v>1.044</v>
      </c>
      <c r="K21" s="106" t="n"/>
    </row>
    <row r="22" ht="13.5" customHeight="1" s="99">
      <c r="A22" s="105" t="inlineStr">
        <is>
          <t>ZIPPER PULLER</t>
        </is>
      </c>
      <c r="B22" s="111" t="inlineStr">
        <is>
          <t>METAL, CUSTOM LOGO</t>
        </is>
      </c>
      <c r="C22" s="111" t="inlineStr">
        <is>
          <t>YKK VN</t>
        </is>
      </c>
      <c r="D22" s="111" t="inlineStr">
        <is>
          <t>pc</t>
        </is>
      </c>
      <c r="E22" s="113" t="n"/>
      <c r="F22" s="116" t="n">
        <v>0.12</v>
      </c>
      <c r="G22" s="117" t="n">
        <v>4</v>
      </c>
      <c r="H22" s="105" t="inlineStr">
        <is>
          <t>pc</t>
        </is>
      </c>
      <c r="I22" s="101" t="n"/>
      <c r="J22" s="116" t="n">
        <v>0.48</v>
      </c>
      <c r="K22" s="106" t="n"/>
    </row>
    <row r="23" ht="13.5" customHeight="1" s="99">
      <c r="A23" s="105" t="inlineStr">
        <is>
          <t>BUCKLE</t>
        </is>
      </c>
      <c r="B23" s="111" t="inlineStr">
        <is>
          <t>DURAFLEX 25MM</t>
        </is>
      </c>
      <c r="C23" s="111" t="inlineStr">
        <is>
          <t>DURAFLEX</t>
        </is>
      </c>
      <c r="D23" s="111" t="inlineStr">
        <is>
          <t>pc</t>
        </is>
      </c>
      <c r="E23" s="113" t="n"/>
      <c r="F23" s="116" t="n">
        <v>0.21</v>
      </c>
      <c r="G23" s="117" t="n">
        <v>2</v>
      </c>
      <c r="H23" s="105" t="inlineStr">
        <is>
          <t>pc</t>
        </is>
      </c>
      <c r="I23" s="101" t="n"/>
      <c r="J23" s="116" t="n">
        <v>0.42</v>
      </c>
      <c r="K23" s="106" t="n"/>
    </row>
    <row r="24" ht="13.5" customHeight="1" s="99">
      <c r="A24" s="105" t="inlineStr">
        <is>
          <t>FOAM</t>
        </is>
      </c>
      <c r="B24" s="111" t="inlineStr">
        <is>
          <t>EVA 5MM BACK PANEL</t>
        </is>
      </c>
      <c r="C24" s="111" t="inlineStr">
        <is>
          <t>VINA FOAM</t>
        </is>
      </c>
      <c r="D24" s="111" t="inlineStr">
        <is>
          <t>yd</t>
        </is>
      </c>
      <c r="E24" s="113" t="n"/>
      <c r="F24" s="116" t="n">
        <v>0.65</v>
      </c>
      <c r="G24" s="117" t="n">
        <v>0.55</v>
      </c>
      <c r="H24" s="105" t="inlineStr">
        <is>
          <t>yd</t>
        </is>
      </c>
      <c r="I24" s="101" t="n"/>
      <c r="J24" s="116" t="n">
        <v>0.3575</v>
      </c>
      <c r="K24" s="106" t="n"/>
    </row>
    <row r="25" ht="13.5" customHeight="1" s="99">
      <c r="A25" s="105" t="inlineStr">
        <is>
          <t>LABEL SET</t>
        </is>
      </c>
      <c r="B25" s="111" t="inlineStr">
        <is>
          <t>WOVEN LABEL + HANGTAG</t>
        </is>
      </c>
      <c r="C25" s="111" t="inlineStr">
        <is>
          <t>LABEL HOUSE</t>
        </is>
      </c>
      <c r="D25" s="111" t="inlineStr">
        <is>
          <t>set</t>
        </is>
      </c>
      <c r="E25" s="113" t="n"/>
      <c r="F25" s="116" t="n">
        <v>0.18</v>
      </c>
      <c r="G25" s="117" t="n">
        <v>1</v>
      </c>
      <c r="H25" s="105" t="inlineStr">
        <is>
          <t>set</t>
        </is>
      </c>
      <c r="I25" s="101" t="n"/>
      <c r="J25" s="116" t="n">
        <v>0.18</v>
      </c>
      <c r="K25" s="106" t="n"/>
    </row>
    <row r="26" ht="13.5" customHeight="1" s="99">
      <c r="A26" s="105" t="inlineStr">
        <is>
          <t>PACKING</t>
        </is>
      </c>
      <c r="B26" s="111" t="inlineStr">
        <is>
          <t>POLYBAG + CARTON SHARE</t>
        </is>
      </c>
      <c r="C26" s="111" t="inlineStr">
        <is>
          <t>LOCAL</t>
        </is>
      </c>
      <c r="D26" s="111" t="inlineStr">
        <is>
          <t>set</t>
        </is>
      </c>
      <c r="E26" s="113" t="n"/>
      <c r="F26" s="116" t="n">
        <v>0.6085</v>
      </c>
      <c r="G26" s="117" t="n">
        <v>1</v>
      </c>
      <c r="H26" s="105" t="inlineStr">
        <is>
          <t>set</t>
        </is>
      </c>
      <c r="I26" s="101" t="n"/>
      <c r="J26" s="116" t="n">
        <v>0.6085</v>
      </c>
      <c r="K26" s="106" t="n"/>
    </row>
    <row r="27" ht="13.5" customHeight="1" s="99">
      <c r="A27" s="105">
        <f>IF('CONSUMPTION CALCULATOR'!B86="","",'CONSUMPTION CALCULATOR'!B86)</f>
        <v/>
      </c>
      <c r="B27" s="111" t="n"/>
      <c r="C27" s="111" t="n"/>
      <c r="D27" s="111" t="n"/>
      <c r="E27" s="113" t="n"/>
      <c r="F27" s="116">
        <f>IF(E27="","",E27/$I$14)</f>
        <v/>
      </c>
      <c r="G27" s="117">
        <f>IF('CONSUMPTION CALCULATOR'!B86="","",'CONSUMPTION CALCULATOR'!E86)</f>
        <v/>
      </c>
      <c r="H27" s="105">
        <f>IF('CONSUMPTION CALCULATOR'!B86="","",'CONSUMPTION CALCULATOR'!C86)</f>
        <v/>
      </c>
      <c r="I27" s="101" t="n"/>
      <c r="J27" s="116">
        <f>IF(OR(F27="",G27=""),"",F27*G27)</f>
        <v/>
      </c>
      <c r="K27" s="106" t="n"/>
    </row>
    <row r="28" ht="13.5" customHeight="1" s="99">
      <c r="A28" s="105">
        <f>IF('CONSUMPTION CALCULATOR'!B95="","",'CONSUMPTION CALCULATOR'!B95)</f>
        <v/>
      </c>
      <c r="B28" s="111" t="n"/>
      <c r="C28" s="111" t="n"/>
      <c r="D28" s="111" t="n"/>
      <c r="E28" s="113" t="n"/>
      <c r="F28" s="116">
        <f>IF(E28="","",E28/$I$14)</f>
        <v/>
      </c>
      <c r="G28" s="117">
        <f>IF('CONSUMPTION CALCULATOR'!B95="","",'CONSUMPTION CALCULATOR'!E95)</f>
        <v/>
      </c>
      <c r="H28" s="105">
        <f>IF('CONSUMPTION CALCULATOR'!B95="","",'CONSUMPTION CALCULATOR'!C95)</f>
        <v/>
      </c>
      <c r="I28" s="101" t="n"/>
      <c r="J28" s="116">
        <f>IF(OR(F28="",G28=""),"",F28*G28)</f>
        <v/>
      </c>
      <c r="K28" s="106" t="n"/>
    </row>
    <row r="29" ht="13.5" customHeight="1" s="99">
      <c r="A29" s="105">
        <f>IF('CONSUMPTION CALCULATOR'!B104="","",'CONSUMPTION CALCULATOR'!B104)</f>
        <v/>
      </c>
      <c r="B29" s="111" t="n"/>
      <c r="C29" s="111" t="n"/>
      <c r="D29" s="111" t="n"/>
      <c r="E29" s="113" t="n"/>
      <c r="F29" s="116">
        <f>IF(E29="","",E29/$I$14)</f>
        <v/>
      </c>
      <c r="G29" s="117">
        <f>IF('CONSUMPTION CALCULATOR'!B104="","",'CONSUMPTION CALCULATOR'!E104)</f>
        <v/>
      </c>
      <c r="H29" s="105">
        <f>IF('CONSUMPTION CALCULATOR'!B104="","",'CONSUMPTION CALCULATOR'!C104)</f>
        <v/>
      </c>
      <c r="I29" s="101" t="n"/>
      <c r="J29" s="116">
        <f>IF(OR(F29="",G29=""),"",F29*G29)</f>
        <v/>
      </c>
      <c r="K29" s="106" t="n"/>
    </row>
    <row r="30" ht="13.5" customHeight="1" s="99">
      <c r="A30" s="105">
        <f>IF('CONSUMPTION CALCULATOR'!B113="","",'CONSUMPTION CALCULATOR'!B113)</f>
        <v/>
      </c>
      <c r="B30" s="111" t="n"/>
      <c r="C30" s="111" t="n"/>
      <c r="D30" s="111" t="n"/>
      <c r="E30" s="113" t="n"/>
      <c r="F30" s="116">
        <f>IF(E30="","",E30/$I$14)</f>
        <v/>
      </c>
      <c r="G30" s="117">
        <f>IF('CONSUMPTION CALCULATOR'!B113="","",'CONSUMPTION CALCULATOR'!E113)</f>
        <v/>
      </c>
      <c r="H30" s="105">
        <f>IF('CONSUMPTION CALCULATOR'!B113="","",'CONSUMPTION CALCULATOR'!C113)</f>
        <v/>
      </c>
      <c r="I30" s="101" t="n"/>
      <c r="J30" s="116">
        <f>IF(OR(F30="",G30=""),"",F30*G30)</f>
        <v/>
      </c>
      <c r="K30" s="106" t="n"/>
    </row>
    <row r="31" ht="13.5" customHeight="1" s="99">
      <c r="A31" s="105">
        <f>IF('CONSUMPTION CALCULATOR'!B122="","",'CONSUMPTION CALCULATOR'!B122)</f>
        <v/>
      </c>
      <c r="B31" s="111" t="n"/>
      <c r="C31" s="111" t="n"/>
      <c r="D31" s="111" t="n"/>
      <c r="E31" s="113" t="n"/>
      <c r="F31" s="116">
        <f>IF(E31="","",E31/$I$14)</f>
        <v/>
      </c>
      <c r="G31" s="117">
        <f>IF('CONSUMPTION CALCULATOR'!B122="","",'CONSUMPTION CALCULATOR'!E122)</f>
        <v/>
      </c>
      <c r="H31" s="105">
        <f>IF('CONSUMPTION CALCULATOR'!B122="","",'CONSUMPTION CALCULATOR'!C122)</f>
        <v/>
      </c>
      <c r="I31" s="101" t="n"/>
      <c r="J31" s="116">
        <f>IF(OR(F31="",G31=""),"",F31*G31)</f>
        <v/>
      </c>
      <c r="K31" s="106" t="n"/>
    </row>
    <row r="32" ht="13.5" customHeight="1" s="99">
      <c r="A32" s="105">
        <f>IF('CONSUMPTION CALCULATOR'!B131="","",'CONSUMPTION CALCULATOR'!B131)</f>
        <v/>
      </c>
      <c r="B32" s="111" t="n"/>
      <c r="C32" s="111" t="n"/>
      <c r="D32" s="111" t="n"/>
      <c r="E32" s="113" t="n"/>
      <c r="F32" s="116">
        <f>IF(E32="","",E32/$I$14)</f>
        <v/>
      </c>
      <c r="G32" s="117">
        <f>IF('CONSUMPTION CALCULATOR'!B131="","",'CONSUMPTION CALCULATOR'!E131)</f>
        <v/>
      </c>
      <c r="H32" s="105">
        <f>IF('CONSUMPTION CALCULATOR'!B131="","",'CONSUMPTION CALCULATOR'!C131)</f>
        <v/>
      </c>
      <c r="I32" s="101" t="n"/>
      <c r="J32" s="116">
        <f>IF(OR(F32="",G32=""),"",F32*G32)</f>
        <v/>
      </c>
      <c r="K32" s="106" t="n"/>
    </row>
    <row r="33" ht="13.5" customHeight="1" s="99">
      <c r="A33" s="105">
        <f>IF('CONSUMPTION CALCULATOR'!B140="","",'CONSUMPTION CALCULATOR'!B140)</f>
        <v/>
      </c>
      <c r="B33" s="111" t="n"/>
      <c r="C33" s="111" t="n"/>
      <c r="D33" s="111" t="n"/>
      <c r="E33" s="113" t="n"/>
      <c r="F33" s="116">
        <f>IF(E33="","",E33/$I$14)</f>
        <v/>
      </c>
      <c r="G33" s="117">
        <f>IF('CONSUMPTION CALCULATOR'!B140="","",'CONSUMPTION CALCULATOR'!E140)</f>
        <v/>
      </c>
      <c r="H33" s="105">
        <f>IF('CONSUMPTION CALCULATOR'!B140="","",'CONSUMPTION CALCULATOR'!C140)</f>
        <v/>
      </c>
      <c r="I33" s="101" t="n"/>
      <c r="J33" s="116">
        <f>IF(OR(F33="",G33=""),"",F33*G33)</f>
        <v/>
      </c>
      <c r="K33" s="106" t="n"/>
    </row>
    <row r="34" ht="13.5" customHeight="1" s="99">
      <c r="A34" s="105">
        <f>IF('CONSUMPTION CALCULATOR'!B149="","",'CONSUMPTION CALCULATOR'!B149)</f>
        <v/>
      </c>
      <c r="B34" s="111" t="n"/>
      <c r="C34" s="111" t="n"/>
      <c r="D34" s="111" t="n"/>
      <c r="E34" s="113" t="n"/>
      <c r="F34" s="116">
        <f>IF(E34="","",E34/$I$14)</f>
        <v/>
      </c>
      <c r="G34" s="117">
        <f>IF('CONSUMPTION CALCULATOR'!B149="","",'CONSUMPTION CALCULATOR'!E149)</f>
        <v/>
      </c>
      <c r="H34" s="105">
        <f>IF('CONSUMPTION CALCULATOR'!B149="","",'CONSUMPTION CALCULATOR'!C149)</f>
        <v/>
      </c>
      <c r="I34" s="101" t="n"/>
      <c r="J34" s="116">
        <f>IF(OR(F34="",G34=""),"",F34*G34)</f>
        <v/>
      </c>
      <c r="K34" s="106" t="n"/>
    </row>
    <row r="35" ht="13.5" customHeight="1" s="99">
      <c r="A35" s="105">
        <f>IF('CONSUMPTION CALCULATOR'!B158="","",'CONSUMPTION CALCULATOR'!B158)</f>
        <v/>
      </c>
      <c r="B35" s="111" t="n"/>
      <c r="C35" s="111" t="n"/>
      <c r="D35" s="111" t="n"/>
      <c r="E35" s="113" t="n"/>
      <c r="F35" s="116">
        <f>IF(E35="","",E35/$I$14)</f>
        <v/>
      </c>
      <c r="G35" s="117">
        <f>IF('CONSUMPTION CALCULATOR'!B158="","",'CONSUMPTION CALCULATOR'!E158)</f>
        <v/>
      </c>
      <c r="H35" s="105">
        <f>IF('CONSUMPTION CALCULATOR'!B158="","",'CONSUMPTION CALCULATOR'!C158)</f>
        <v/>
      </c>
      <c r="I35" s="101" t="n"/>
      <c r="J35" s="116">
        <f>IF(OR(F35="",G35=""),"",F35*G35)</f>
        <v/>
      </c>
      <c r="K35" s="106" t="n"/>
    </row>
    <row r="36" ht="13.5" customHeight="1" s="99">
      <c r="A36" s="105">
        <f>IF('CONSUMPTION CALCULATOR'!B167="","",'CONSUMPTION CALCULATOR'!B167)</f>
        <v/>
      </c>
      <c r="B36" s="111" t="n"/>
      <c r="C36" s="111" t="n"/>
      <c r="D36" s="111" t="n"/>
      <c r="E36" s="113" t="n"/>
      <c r="F36" s="116">
        <f>IF(E36="","",E36/$I$14)</f>
        <v/>
      </c>
      <c r="G36" s="117">
        <f>IF('CONSUMPTION CALCULATOR'!B167="","",'CONSUMPTION CALCULATOR'!E167)</f>
        <v/>
      </c>
      <c r="H36" s="105">
        <f>IF('CONSUMPTION CALCULATOR'!B167="","",'CONSUMPTION CALCULATOR'!C167)</f>
        <v/>
      </c>
      <c r="I36" s="101" t="n"/>
      <c r="J36" s="116">
        <f>IF(OR(F36="",G36=""),"",F36*G36)</f>
        <v/>
      </c>
      <c r="K36" s="106" t="n"/>
    </row>
    <row r="37" ht="13.5" customHeight="1" s="99">
      <c r="A37" s="105">
        <f>IF('CONSUMPTION CALCULATOR'!B176="","",'CONSUMPTION CALCULATOR'!B176)</f>
        <v/>
      </c>
      <c r="B37" s="111" t="n"/>
      <c r="C37" s="111" t="n"/>
      <c r="D37" s="111" t="n"/>
      <c r="E37" s="113" t="n"/>
      <c r="F37" s="116">
        <f>IF(E37="","",E37/$I$14)</f>
        <v/>
      </c>
      <c r="G37" s="117">
        <f>IF('CONSUMPTION CALCULATOR'!B176="","",'CONSUMPTION CALCULATOR'!E176)</f>
        <v/>
      </c>
      <c r="H37" s="105">
        <f>IF('CONSUMPTION CALCULATOR'!B176="","",'CONSUMPTION CALCULATOR'!C176)</f>
        <v/>
      </c>
      <c r="I37" s="101" t="n"/>
      <c r="J37" s="116">
        <f>IF(OR(F37="",G37=""),"",F37*G37)</f>
        <v/>
      </c>
      <c r="K37" s="106" t="n"/>
    </row>
    <row r="38" ht="13.5" customHeight="1" s="99">
      <c r="A38" s="105">
        <f>IF('CONSUMPTION CALCULATOR'!B185="","",'CONSUMPTION CALCULATOR'!B185)</f>
        <v/>
      </c>
      <c r="B38" s="111" t="n"/>
      <c r="C38" s="111" t="n"/>
      <c r="D38" s="111" t="n"/>
      <c r="E38" s="113" t="n"/>
      <c r="F38" s="116">
        <f>IF(E38="","",E38/$I$14)</f>
        <v/>
      </c>
      <c r="G38" s="117">
        <f>IF('CONSUMPTION CALCULATOR'!B185="","",'CONSUMPTION CALCULATOR'!E185)</f>
        <v/>
      </c>
      <c r="H38" s="105">
        <f>IF('CONSUMPTION CALCULATOR'!B185="","",'CONSUMPTION CALCULATOR'!C185)</f>
        <v/>
      </c>
      <c r="I38" s="101" t="n"/>
      <c r="J38" s="116">
        <f>IF(OR(F38="",G38=""),"",F38*G38)</f>
        <v/>
      </c>
      <c r="K38" s="106" t="n"/>
    </row>
    <row r="39" ht="13.5" customHeight="1" s="99">
      <c r="A39" s="105">
        <f>IF('CONSUMPTION CALCULATOR'!B194="","",'CONSUMPTION CALCULATOR'!B194)</f>
        <v/>
      </c>
      <c r="B39" s="111" t="n"/>
      <c r="C39" s="111" t="n"/>
      <c r="D39" s="111" t="n"/>
      <c r="E39" s="113" t="n"/>
      <c r="F39" s="116">
        <f>IF(E39="","",E39/$I$14)</f>
        <v/>
      </c>
      <c r="G39" s="117">
        <f>IF('CONSUMPTION CALCULATOR'!B194="","",'CONSUMPTION CALCULATOR'!E194)</f>
        <v/>
      </c>
      <c r="H39" s="105">
        <f>IF('CONSUMPTION CALCULATOR'!B194="","",'CONSUMPTION CALCULATOR'!C194)</f>
        <v/>
      </c>
      <c r="I39" s="101" t="n"/>
      <c r="J39" s="116">
        <f>IF(OR(F39="",G39=""),"",F39*G39)</f>
        <v/>
      </c>
      <c r="K39" s="106" t="n"/>
    </row>
    <row r="40" ht="13.5" customHeight="1" s="99">
      <c r="A40" s="105">
        <f>IF('CONSUMPTION CALCULATOR'!B203="","",'CONSUMPTION CALCULATOR'!B203)</f>
        <v/>
      </c>
      <c r="B40" s="111" t="n"/>
      <c r="C40" s="111" t="n"/>
      <c r="D40" s="111" t="n"/>
      <c r="E40" s="113" t="n"/>
      <c r="F40" s="116">
        <f>IF(E40="","",E40/$I$14)</f>
        <v/>
      </c>
      <c r="G40" s="117">
        <f>IF('CONSUMPTION CALCULATOR'!B203="","",'CONSUMPTION CALCULATOR'!E203)</f>
        <v/>
      </c>
      <c r="H40" s="105">
        <f>IF('CONSUMPTION CALCULATOR'!B203="","",'CONSUMPTION CALCULATOR'!C203)</f>
        <v/>
      </c>
      <c r="I40" s="101" t="n"/>
      <c r="J40" s="116">
        <f>IF(OR(F40="",G40=""),"",F40*G40)</f>
        <v/>
      </c>
      <c r="K40" s="106" t="n"/>
    </row>
    <row r="41" ht="13.5" customHeight="1" s="99">
      <c r="A41" s="105">
        <f>IF('CONSUMPTION CALCULATOR'!B212="","",'CONSUMPTION CALCULATOR'!B212)</f>
        <v/>
      </c>
      <c r="B41" s="111" t="n"/>
      <c r="C41" s="111" t="n"/>
      <c r="D41" s="111" t="n"/>
      <c r="E41" s="113" t="n"/>
      <c r="F41" s="116">
        <f>IF(E41="","",E41/$I$14)</f>
        <v/>
      </c>
      <c r="G41" s="117">
        <f>IF('CONSUMPTION CALCULATOR'!B212="","",'CONSUMPTION CALCULATOR'!E212)</f>
        <v/>
      </c>
      <c r="H41" s="105">
        <f>IF('CONSUMPTION CALCULATOR'!B212="","",'CONSUMPTION CALCULATOR'!C212)</f>
        <v/>
      </c>
      <c r="I41" s="101" t="n"/>
      <c r="J41" s="116">
        <f>IF(OR(F41="",G41=""),"",F41*G41)</f>
        <v/>
      </c>
      <c r="K41" s="106" t="n"/>
    </row>
    <row r="42" ht="13.5" customHeight="1" s="99">
      <c r="A42" s="105">
        <f>IF('CONSUMPTION CALCULATOR'!B221="","",'CONSUMPTION CALCULATOR'!B221)</f>
        <v/>
      </c>
      <c r="B42" s="111" t="n"/>
      <c r="C42" s="111" t="n"/>
      <c r="D42" s="111" t="n"/>
      <c r="E42" s="113" t="n"/>
      <c r="F42" s="116">
        <f>IF(E42="","",E42/$I$14)</f>
        <v/>
      </c>
      <c r="G42" s="117">
        <f>IF('CONSUMPTION CALCULATOR'!B221="","",'CONSUMPTION CALCULATOR'!E221)</f>
        <v/>
      </c>
      <c r="H42" s="105">
        <f>IF('CONSUMPTION CALCULATOR'!B221="","",'CONSUMPTION CALCULATOR'!C221)</f>
        <v/>
      </c>
      <c r="I42" s="101" t="n"/>
      <c r="J42" s="116">
        <f>IF(OR(F42="",G42=""),"",F42*G42)</f>
        <v/>
      </c>
      <c r="K42" s="106" t="n"/>
    </row>
    <row r="43" ht="13.5" customHeight="1" s="99">
      <c r="A43" s="105">
        <f>IF('CONSUMPTION CALCULATOR'!B230="","",'CONSUMPTION CALCULATOR'!B230)</f>
        <v/>
      </c>
      <c r="B43" s="111" t="n"/>
      <c r="C43" s="111" t="n"/>
      <c r="D43" s="111" t="n"/>
      <c r="E43" s="113" t="n"/>
      <c r="F43" s="116">
        <f>IF(E43="","",E43/$I$14)</f>
        <v/>
      </c>
      <c r="G43" s="117">
        <f>IF('CONSUMPTION CALCULATOR'!B230="","",'CONSUMPTION CALCULATOR'!E230)</f>
        <v/>
      </c>
      <c r="H43" s="105">
        <f>IF('CONSUMPTION CALCULATOR'!B230="","",'CONSUMPTION CALCULATOR'!C230)</f>
        <v/>
      </c>
      <c r="I43" s="101" t="n"/>
      <c r="J43" s="116">
        <f>IF(OR(F43="",G43=""),"",F43*G43)</f>
        <v/>
      </c>
      <c r="K43" s="106" t="n"/>
    </row>
    <row r="44" ht="13.5" customHeight="1" s="99">
      <c r="A44" s="105">
        <f>IF('CONSUMPTION CALCULATOR'!B239="","",'CONSUMPTION CALCULATOR'!B239)</f>
        <v/>
      </c>
      <c r="B44" s="111" t="n"/>
      <c r="C44" s="111" t="n"/>
      <c r="D44" s="111" t="n"/>
      <c r="E44" s="113" t="n"/>
      <c r="F44" s="116">
        <f>IF(E44="","",E44/$I$14)</f>
        <v/>
      </c>
      <c r="G44" s="117">
        <f>IF('CONSUMPTION CALCULATOR'!B239="","",'CONSUMPTION CALCULATOR'!E239)</f>
        <v/>
      </c>
      <c r="H44" s="105">
        <f>IF('CONSUMPTION CALCULATOR'!B239="","",'CONSUMPTION CALCULATOR'!C239)</f>
        <v/>
      </c>
      <c r="I44" s="101" t="n"/>
      <c r="J44" s="116">
        <f>IF(OR(F44="",G44=""),"",F44*G44)</f>
        <v/>
      </c>
      <c r="K44" s="106" t="n"/>
    </row>
    <row r="45" ht="13.5" customHeight="1" s="99">
      <c r="A45" s="105">
        <f>IF('CONSUMPTION CALCULATOR'!B248="","",'CONSUMPTION CALCULATOR'!B248)</f>
        <v/>
      </c>
      <c r="B45" s="111" t="n"/>
      <c r="C45" s="111" t="n"/>
      <c r="D45" s="111" t="n"/>
      <c r="E45" s="113" t="n"/>
      <c r="F45" s="116">
        <f>IF(E45="","",E45/$I$14)</f>
        <v/>
      </c>
      <c r="G45" s="117">
        <f>IF('CONSUMPTION CALCULATOR'!B248="","",'CONSUMPTION CALCULATOR'!E248)</f>
        <v/>
      </c>
      <c r="H45" s="105">
        <f>IF('CONSUMPTION CALCULATOR'!B248="","",'CONSUMPTION CALCULATOR'!C248)</f>
        <v/>
      </c>
      <c r="I45" s="101" t="n"/>
      <c r="J45" s="116">
        <f>IF(OR(F45="",G45=""),"",F45*G45)</f>
        <v/>
      </c>
      <c r="K45" s="106" t="n"/>
    </row>
    <row r="46" ht="13.5" customHeight="1" s="99">
      <c r="A46" s="105">
        <f>IF('CONSUMPTION CALCULATOR'!B257="","",'CONSUMPTION CALCULATOR'!B257)</f>
        <v/>
      </c>
      <c r="B46" s="111" t="n"/>
      <c r="C46" s="111" t="n"/>
      <c r="D46" s="111" t="n"/>
      <c r="E46" s="113" t="n"/>
      <c r="F46" s="116">
        <f>IF(E46="","",E46/$I$14)</f>
        <v/>
      </c>
      <c r="G46" s="117">
        <f>IF('CONSUMPTION CALCULATOR'!B257="","",'CONSUMPTION CALCULATOR'!E257)</f>
        <v/>
      </c>
      <c r="H46" s="105">
        <f>IF('CONSUMPTION CALCULATOR'!B257="","",'CONSUMPTION CALCULATOR'!C257)</f>
        <v/>
      </c>
      <c r="I46" s="101" t="n"/>
      <c r="J46" s="116">
        <f>IF(OR(F46="",G46=""),"",F46*G46)</f>
        <v/>
      </c>
      <c r="K46" s="106" t="n"/>
    </row>
    <row r="47" ht="13.5" customHeight="1" s="99">
      <c r="A47" s="105">
        <f>IF('CONSUMPTION CALCULATOR'!B266="","",'CONSUMPTION CALCULATOR'!B266)</f>
        <v/>
      </c>
      <c r="B47" s="111" t="n"/>
      <c r="C47" s="111" t="n"/>
      <c r="D47" s="111" t="n"/>
      <c r="E47" s="113" t="n"/>
      <c r="F47" s="116">
        <f>IF(E47="","",E47/$I$14)</f>
        <v/>
      </c>
      <c r="G47" s="117">
        <f>IF('CONSUMPTION CALCULATOR'!B266="","",'CONSUMPTION CALCULATOR'!E266)</f>
        <v/>
      </c>
      <c r="H47" s="105">
        <f>IF('CONSUMPTION CALCULATOR'!B266="","",'CONSUMPTION CALCULATOR'!C266)</f>
        <v/>
      </c>
      <c r="I47" s="101" t="n"/>
      <c r="J47" s="116">
        <f>IF(OR(F47="",G47=""),"",F47*G47)</f>
        <v/>
      </c>
      <c r="K47" s="106" t="n"/>
    </row>
    <row r="48" hidden="1" ht="13.5" customHeight="1" s="99">
      <c r="A48" s="105">
        <f>IF('CONSUMPTION CALCULATOR'!B275="","",'CONSUMPTION CALCULATOR'!B275)</f>
        <v/>
      </c>
      <c r="B48" s="111" t="n"/>
      <c r="C48" s="111" t="n"/>
      <c r="D48" s="111" t="n"/>
      <c r="E48" s="113" t="n"/>
      <c r="F48" s="116">
        <f>IF(E48="","",E48/$I$14)</f>
        <v/>
      </c>
      <c r="G48" s="117">
        <f>IF('CONSUMPTION CALCULATOR'!B275="","",'CONSUMPTION CALCULATOR'!E275)</f>
        <v/>
      </c>
      <c r="H48" s="105">
        <f>IF('CONSUMPTION CALCULATOR'!B275="","",'CONSUMPTION CALCULATOR'!C275)</f>
        <v/>
      </c>
      <c r="I48" s="101" t="n"/>
      <c r="J48" s="116">
        <f>IF(OR(F48="",G48=""),"",F48*G48)</f>
        <v/>
      </c>
      <c r="K48" s="106" t="n"/>
    </row>
    <row r="49" hidden="1" ht="13.5" customHeight="1" s="99">
      <c r="A49" s="105">
        <f>IF('CONSUMPTION CALCULATOR'!B284="","",'CONSUMPTION CALCULATOR'!B284)</f>
        <v/>
      </c>
      <c r="B49" s="111" t="n"/>
      <c r="C49" s="111" t="n"/>
      <c r="D49" s="111" t="n"/>
      <c r="E49" s="113" t="n"/>
      <c r="F49" s="116">
        <f>IF(E49="","",E49/$I$14)</f>
        <v/>
      </c>
      <c r="G49" s="117">
        <f>IF('CONSUMPTION CALCULATOR'!B284="","",'CONSUMPTION CALCULATOR'!E284)</f>
        <v/>
      </c>
      <c r="H49" s="105">
        <f>IF('CONSUMPTION CALCULATOR'!B284="","",'CONSUMPTION CALCULATOR'!C284)</f>
        <v/>
      </c>
      <c r="I49" s="101" t="n"/>
      <c r="J49" s="116">
        <f>IF(OR(F49="",G49=""),"",F49*G49)</f>
        <v/>
      </c>
      <c r="K49" s="106" t="n"/>
    </row>
    <row r="50" hidden="1" ht="13.5" customHeight="1" s="99">
      <c r="A50" s="105">
        <f>IF('CONSUMPTION CALCULATOR'!B293="","",'CONSUMPTION CALCULATOR'!B293)</f>
        <v/>
      </c>
      <c r="B50" s="111" t="n"/>
      <c r="C50" s="111" t="n"/>
      <c r="D50" s="111" t="n"/>
      <c r="E50" s="113" t="n"/>
      <c r="F50" s="116">
        <f>IF(E50="","",E50/$I$14)</f>
        <v/>
      </c>
      <c r="G50" s="117">
        <f>IF('CONSUMPTION CALCULATOR'!B293="","",'CONSUMPTION CALCULATOR'!E293)</f>
        <v/>
      </c>
      <c r="H50" s="105">
        <f>IF('CONSUMPTION CALCULATOR'!B293="","",'CONSUMPTION CALCULATOR'!C293)</f>
        <v/>
      </c>
      <c r="I50" s="101" t="n"/>
      <c r="J50" s="116">
        <f>IF(OR(F50="",G50=""),"",F50*G50)</f>
        <v/>
      </c>
      <c r="K50" s="106" t="n"/>
    </row>
    <row r="51" hidden="1" ht="13.5" customHeight="1" s="99">
      <c r="A51" s="105">
        <f>IF('CONSUMPTION CALCULATOR'!B302="","",'CONSUMPTION CALCULATOR'!B302)</f>
        <v/>
      </c>
      <c r="B51" s="111" t="n"/>
      <c r="C51" s="111" t="n"/>
      <c r="D51" s="111" t="n"/>
      <c r="E51" s="113" t="n"/>
      <c r="F51" s="116">
        <f>IF(E51="","",E51/$I$14)</f>
        <v/>
      </c>
      <c r="G51" s="117">
        <f>IF('CONSUMPTION CALCULATOR'!B302="","",'CONSUMPTION CALCULATOR'!E302)</f>
        <v/>
      </c>
      <c r="H51" s="105">
        <f>IF('CONSUMPTION CALCULATOR'!B302="","",'CONSUMPTION CALCULATOR'!C302)</f>
        <v/>
      </c>
      <c r="I51" s="101" t="n"/>
      <c r="J51" s="116">
        <f>IF(OR(F51="",G51=""),"",F51*G51)</f>
        <v/>
      </c>
      <c r="K51" s="106" t="n"/>
    </row>
    <row r="52" hidden="1" ht="13.5" customHeight="1" s="99">
      <c r="A52" s="105">
        <f>IF('CONSUMPTION CALCULATOR'!B311="","",'CONSUMPTION CALCULATOR'!B311)</f>
        <v/>
      </c>
      <c r="B52" s="111" t="n"/>
      <c r="C52" s="111" t="n"/>
      <c r="D52" s="111" t="n"/>
      <c r="E52" s="113" t="n"/>
      <c r="F52" s="116">
        <f>IF(E52="","",E52/$I$14)</f>
        <v/>
      </c>
      <c r="G52" s="117">
        <f>IF('CONSUMPTION CALCULATOR'!B311="","",'CONSUMPTION CALCULATOR'!E311)</f>
        <v/>
      </c>
      <c r="H52" s="105">
        <f>IF('CONSUMPTION CALCULATOR'!B311="","",'CONSUMPTION CALCULATOR'!C311)</f>
        <v/>
      </c>
      <c r="I52" s="101" t="n"/>
      <c r="J52" s="116">
        <f>IF(OR(F52="",G52=""),"",F52*G52)</f>
        <v/>
      </c>
      <c r="K52" s="106" t="n"/>
    </row>
    <row r="53" hidden="1" ht="13.5" customHeight="1" s="99">
      <c r="A53" s="105">
        <f>IF('CONSUMPTION CALCULATOR'!B320="","",'CONSUMPTION CALCULATOR'!B320)</f>
        <v/>
      </c>
      <c r="B53" s="111" t="n"/>
      <c r="C53" s="111" t="n"/>
      <c r="D53" s="111" t="n"/>
      <c r="E53" s="113" t="n"/>
      <c r="F53" s="116">
        <f>IF(E53="","",E53/$I$14)</f>
        <v/>
      </c>
      <c r="G53" s="117">
        <f>IF('CONSUMPTION CALCULATOR'!B320="","",'CONSUMPTION CALCULATOR'!E320)</f>
        <v/>
      </c>
      <c r="H53" s="105">
        <f>IF('CONSUMPTION CALCULATOR'!B320="","",'CONSUMPTION CALCULATOR'!C320)</f>
        <v/>
      </c>
      <c r="I53" s="101" t="n"/>
      <c r="J53" s="116">
        <f>IF(OR(F53="",G53=""),"",F53*G53)</f>
        <v/>
      </c>
      <c r="K53" s="106" t="n"/>
    </row>
    <row r="54" hidden="1" ht="13.5" customHeight="1" s="99">
      <c r="A54" s="105">
        <f>IF('CONSUMPTION CALCULATOR'!B329="","",'CONSUMPTION CALCULATOR'!B329)</f>
        <v/>
      </c>
      <c r="B54" s="111" t="n"/>
      <c r="C54" s="111" t="n"/>
      <c r="D54" s="111" t="n"/>
      <c r="E54" s="113" t="n"/>
      <c r="F54" s="116">
        <f>IF(E54="","",E54/$I$14)</f>
        <v/>
      </c>
      <c r="G54" s="117">
        <f>IF('CONSUMPTION CALCULATOR'!B329="","",'CONSUMPTION CALCULATOR'!E329)</f>
        <v/>
      </c>
      <c r="H54" s="105">
        <f>IF('CONSUMPTION CALCULATOR'!B329="","",'CONSUMPTION CALCULATOR'!C329)</f>
        <v/>
      </c>
      <c r="I54" s="101" t="n"/>
      <c r="J54" s="116">
        <f>IF(OR(F54="",G54=""),"",F54*G54)</f>
        <v/>
      </c>
      <c r="K54" s="106" t="n"/>
    </row>
    <row r="55" hidden="1" ht="13.5" customHeight="1" s="99">
      <c r="A55" s="105">
        <f>IF('CONSUMPTION CALCULATOR'!B338="","",'CONSUMPTION CALCULATOR'!B338)</f>
        <v/>
      </c>
      <c r="B55" s="111" t="n"/>
      <c r="C55" s="111" t="n"/>
      <c r="D55" s="111" t="n"/>
      <c r="E55" s="113" t="n"/>
      <c r="F55" s="116">
        <f>IF(E55="","",E55/$I$14)</f>
        <v/>
      </c>
      <c r="G55" s="117">
        <f>IF('CONSUMPTION CALCULATOR'!B338="","",'CONSUMPTION CALCULATOR'!E338)</f>
        <v/>
      </c>
      <c r="H55" s="105">
        <f>IF('CONSUMPTION CALCULATOR'!B338="","",'CONSUMPTION CALCULATOR'!C338)</f>
        <v/>
      </c>
      <c r="I55" s="101" t="n"/>
      <c r="J55" s="116">
        <f>IF(OR(F55="",G55=""),"",F55*G55)</f>
        <v/>
      </c>
      <c r="K55" s="106" t="n"/>
    </row>
    <row r="56" hidden="1" ht="13.5" customHeight="1" s="99">
      <c r="A56" s="105">
        <f>IF('CONSUMPTION CALCULATOR'!B347="","",'CONSUMPTION CALCULATOR'!B347)</f>
        <v/>
      </c>
      <c r="B56" s="111" t="n"/>
      <c r="C56" s="111" t="n"/>
      <c r="D56" s="111" t="n"/>
      <c r="E56" s="113" t="n"/>
      <c r="F56" s="116">
        <f>IF(E56="","",E56/$I$14)</f>
        <v/>
      </c>
      <c r="G56" s="117">
        <f>IF('CONSUMPTION CALCULATOR'!B347="","",'CONSUMPTION CALCULATOR'!E347)</f>
        <v/>
      </c>
      <c r="H56" s="105">
        <f>IF('CONSUMPTION CALCULATOR'!B347="","",'CONSUMPTION CALCULATOR'!C347)</f>
        <v/>
      </c>
      <c r="I56" s="101" t="n"/>
      <c r="J56" s="116">
        <f>IF(OR(F56="",G56=""),"",F56*G56)</f>
        <v/>
      </c>
      <c r="K56" s="106" t="n"/>
    </row>
    <row r="57" hidden="1" ht="13.5" customHeight="1" s="99">
      <c r="A57" s="105">
        <f>IF('CONSUMPTION CALCULATOR'!B356="","",'CONSUMPTION CALCULATOR'!B356)</f>
        <v/>
      </c>
      <c r="B57" s="111" t="n"/>
      <c r="C57" s="111" t="n"/>
      <c r="D57" s="111" t="n"/>
      <c r="E57" s="113" t="n"/>
      <c r="F57" s="116">
        <f>IF(E57="","",E57/$I$14)</f>
        <v/>
      </c>
      <c r="G57" s="117">
        <f>IF('CONSUMPTION CALCULATOR'!B356="","",'CONSUMPTION CALCULATOR'!E356)</f>
        <v/>
      </c>
      <c r="H57" s="105">
        <f>IF('CONSUMPTION CALCULATOR'!B356="","",'CONSUMPTION CALCULATOR'!C356)</f>
        <v/>
      </c>
      <c r="I57" s="101" t="n"/>
      <c r="J57" s="116">
        <f>IF(OR(F57="",G57=""),"",F57*G57)</f>
        <v/>
      </c>
      <c r="K57" s="106" t="n"/>
    </row>
    <row r="58" hidden="1" ht="13.5" customHeight="1" s="99">
      <c r="A58" s="105">
        <f>IF('CONSUMPTION CALCULATOR'!B365="","",'CONSUMPTION CALCULATOR'!B365)</f>
        <v/>
      </c>
      <c r="B58" s="111" t="n"/>
      <c r="C58" s="111" t="n"/>
      <c r="D58" s="111" t="n"/>
      <c r="E58" s="113" t="n"/>
      <c r="F58" s="116">
        <f>IF(E58="","",E58/$I$14)</f>
        <v/>
      </c>
      <c r="G58" s="117">
        <f>IF('CONSUMPTION CALCULATOR'!B365="","",'CONSUMPTION CALCULATOR'!E365)</f>
        <v/>
      </c>
      <c r="H58" s="105">
        <f>IF('CONSUMPTION CALCULATOR'!B365="","",'CONSUMPTION CALCULATOR'!C365)</f>
        <v/>
      </c>
      <c r="I58" s="101" t="n"/>
      <c r="J58" s="116">
        <f>IF(OR(F58="",G58=""),"",F58*G58)</f>
        <v/>
      </c>
      <c r="K58" s="106" t="n"/>
    </row>
    <row r="59" hidden="1" ht="13.5" customHeight="1" s="99">
      <c r="A59" s="105">
        <f>IF('CONSUMPTION CALCULATOR'!B374="","",'CONSUMPTION CALCULATOR'!B374)</f>
        <v/>
      </c>
      <c r="B59" s="111" t="n"/>
      <c r="C59" s="111" t="n"/>
      <c r="D59" s="111" t="n"/>
      <c r="E59" s="113" t="n"/>
      <c r="F59" s="116">
        <f>IF(E59="","",E59/$I$14)</f>
        <v/>
      </c>
      <c r="G59" s="117">
        <f>IF('CONSUMPTION CALCULATOR'!B374="","",'CONSUMPTION CALCULATOR'!E374)</f>
        <v/>
      </c>
      <c r="H59" s="105">
        <f>IF('CONSUMPTION CALCULATOR'!B374="","",'CONSUMPTION CALCULATOR'!C374)</f>
        <v/>
      </c>
      <c r="I59" s="101" t="n"/>
      <c r="J59" s="116">
        <f>IF(OR(F59="",G59=""),"",F59*G59)</f>
        <v/>
      </c>
      <c r="K59" s="106" t="n"/>
    </row>
    <row r="60" hidden="1" ht="13.5" customHeight="1" s="99">
      <c r="A60" s="105">
        <f>IF('CONSUMPTION CALCULATOR'!B383="","",'CONSUMPTION CALCULATOR'!B383)</f>
        <v/>
      </c>
      <c r="B60" s="111" t="n"/>
      <c r="C60" s="111" t="n"/>
      <c r="D60" s="111" t="n"/>
      <c r="E60" s="113" t="n"/>
      <c r="F60" s="116">
        <f>IF(E60="","",E60/$I$14)</f>
        <v/>
      </c>
      <c r="G60" s="117">
        <f>IF('CONSUMPTION CALCULATOR'!B383="","",'CONSUMPTION CALCULATOR'!E383)</f>
        <v/>
      </c>
      <c r="H60" s="105">
        <f>IF('CONSUMPTION CALCULATOR'!B383="","",'CONSUMPTION CALCULATOR'!C383)</f>
        <v/>
      </c>
      <c r="I60" s="101" t="n"/>
      <c r="J60" s="116">
        <f>IF(OR(F60="",G60=""),"",F60*G60)</f>
        <v/>
      </c>
      <c r="K60" s="106" t="n"/>
    </row>
    <row r="61" hidden="1" ht="13.5" customHeight="1" s="99">
      <c r="A61" s="105">
        <f>IF('CONSUMPTION CALCULATOR'!B392="","",'CONSUMPTION CALCULATOR'!B392)</f>
        <v/>
      </c>
      <c r="B61" s="111" t="n"/>
      <c r="C61" s="111" t="n"/>
      <c r="D61" s="111" t="n"/>
      <c r="E61" s="113" t="n"/>
      <c r="F61" s="116">
        <f>IF(E61="","",E61/$I$14)</f>
        <v/>
      </c>
      <c r="G61" s="117">
        <f>IF('CONSUMPTION CALCULATOR'!B392="","",'CONSUMPTION CALCULATOR'!E392)</f>
        <v/>
      </c>
      <c r="H61" s="105">
        <f>IF('CONSUMPTION CALCULATOR'!B392="","",'CONSUMPTION CALCULATOR'!C392)</f>
        <v/>
      </c>
      <c r="I61" s="101" t="n"/>
      <c r="J61" s="116">
        <f>IF(OR(F61="",G61=""),"",F61*G61)</f>
        <v/>
      </c>
      <c r="K61" s="106" t="n"/>
    </row>
    <row r="62" hidden="1" ht="13.5" customHeight="1" s="99">
      <c r="A62" s="105">
        <f>IF('CONSUMPTION CALCULATOR'!B401="","",'CONSUMPTION CALCULATOR'!B401)</f>
        <v/>
      </c>
      <c r="B62" s="111" t="n"/>
      <c r="C62" s="111" t="n"/>
      <c r="D62" s="111" t="n"/>
      <c r="E62" s="113" t="n"/>
      <c r="F62" s="116">
        <f>IF(E62="","",E62/$I$14)</f>
        <v/>
      </c>
      <c r="G62" s="117">
        <f>IF('CONSUMPTION CALCULATOR'!B401="","",'CONSUMPTION CALCULATOR'!E401)</f>
        <v/>
      </c>
      <c r="H62" s="105">
        <f>IF('CONSUMPTION CALCULATOR'!B401="","",'CONSUMPTION CALCULATOR'!C401)</f>
        <v/>
      </c>
      <c r="I62" s="101" t="n"/>
      <c r="J62" s="116">
        <f>IF(OR(F62="",G62=""),"",F62*G62)</f>
        <v/>
      </c>
      <c r="K62" s="106" t="n"/>
    </row>
    <row r="63" hidden="1" ht="13.5" customHeight="1" s="99">
      <c r="A63" s="105">
        <f>IF('CONSUMPTION CALCULATOR'!B410="","",'CONSUMPTION CALCULATOR'!B410)</f>
        <v/>
      </c>
      <c r="B63" s="111" t="n"/>
      <c r="C63" s="111" t="n"/>
      <c r="D63" s="111" t="n"/>
      <c r="E63" s="113" t="n"/>
      <c r="F63" s="116">
        <f>IF(E63="","",E63/$I$14)</f>
        <v/>
      </c>
      <c r="G63" s="117">
        <f>IF('CONSUMPTION CALCULATOR'!B410="","",'CONSUMPTION CALCULATOR'!E410)</f>
        <v/>
      </c>
      <c r="H63" s="105">
        <f>IF('CONSUMPTION CALCULATOR'!B410="","",'CONSUMPTION CALCULATOR'!C410)</f>
        <v/>
      </c>
      <c r="I63" s="101" t="n"/>
      <c r="J63" s="116">
        <f>IF(OR(F63="",G63=""),"",F63*G63)</f>
        <v/>
      </c>
      <c r="K63" s="106" t="n"/>
    </row>
    <row r="64" hidden="1" ht="13.5" customHeight="1" s="99">
      <c r="A64" s="105">
        <f>IF('CONSUMPTION CALCULATOR'!B419="","",'CONSUMPTION CALCULATOR'!B419)</f>
        <v/>
      </c>
      <c r="B64" s="111" t="n"/>
      <c r="C64" s="111" t="n"/>
      <c r="D64" s="111" t="n"/>
      <c r="E64" s="113" t="n"/>
      <c r="F64" s="116">
        <f>IF(E64="","",E64/$I$14)</f>
        <v/>
      </c>
      <c r="G64" s="117">
        <f>IF('CONSUMPTION CALCULATOR'!B419="","",'CONSUMPTION CALCULATOR'!E419)</f>
        <v/>
      </c>
      <c r="H64" s="105">
        <f>IF('CONSUMPTION CALCULATOR'!B419="","",'CONSUMPTION CALCULATOR'!C419)</f>
        <v/>
      </c>
      <c r="I64" s="101" t="n"/>
      <c r="J64" s="116">
        <f>IF(OR(F64="",G64=""),"",F64*G64)</f>
        <v/>
      </c>
      <c r="K64" s="106" t="n"/>
    </row>
    <row r="65" hidden="1" ht="13.5" customHeight="1" s="99">
      <c r="A65" s="105">
        <f>IF('CONSUMPTION CALCULATOR'!B428="","",'CONSUMPTION CALCULATOR'!B428)</f>
        <v/>
      </c>
      <c r="B65" s="111" t="n"/>
      <c r="C65" s="111" t="n"/>
      <c r="D65" s="111" t="n"/>
      <c r="E65" s="113" t="n"/>
      <c r="F65" s="116">
        <f>IF(E65="","",E65/$I$14)</f>
        <v/>
      </c>
      <c r="G65" s="117">
        <f>IF('CONSUMPTION CALCULATOR'!B428="","",'CONSUMPTION CALCULATOR'!E428)</f>
        <v/>
      </c>
      <c r="H65" s="105">
        <f>IF('CONSUMPTION CALCULATOR'!B428="","",'CONSUMPTION CALCULATOR'!C428)</f>
        <v/>
      </c>
      <c r="I65" s="101" t="n"/>
      <c r="J65" s="116">
        <f>IF(OR(F65="",G65=""),"",F65*G65)</f>
        <v/>
      </c>
      <c r="K65" s="106" t="n"/>
    </row>
    <row r="66" hidden="1" ht="13.5" customHeight="1" s="99">
      <c r="A66" s="105">
        <f>IF('CONSUMPTION CALCULATOR'!B437="","",'CONSUMPTION CALCULATOR'!B437)</f>
        <v/>
      </c>
      <c r="B66" s="111" t="n"/>
      <c r="C66" s="111" t="n"/>
      <c r="D66" s="111" t="n"/>
      <c r="E66" s="113" t="n"/>
      <c r="F66" s="116">
        <f>IF(E66="","",E66/$I$14)</f>
        <v/>
      </c>
      <c r="G66" s="117">
        <f>IF('CONSUMPTION CALCULATOR'!B437="","",'CONSUMPTION CALCULATOR'!E437)</f>
        <v/>
      </c>
      <c r="H66" s="105">
        <f>IF('CONSUMPTION CALCULATOR'!B437="","",'CONSUMPTION CALCULATOR'!C437)</f>
        <v/>
      </c>
      <c r="I66" s="101" t="n"/>
      <c r="J66" s="116">
        <f>IF(OR(F66="",G66=""),"",F66*G66)</f>
        <v/>
      </c>
      <c r="K66" s="106" t="n"/>
    </row>
    <row r="67" hidden="1" ht="13.5" customHeight="1" s="99">
      <c r="A67" s="105">
        <f>IF('CONSUMPTION CALCULATOR'!B446="","",'CONSUMPTION CALCULATOR'!B446)</f>
        <v/>
      </c>
      <c r="B67" s="111" t="n"/>
      <c r="C67" s="111" t="n"/>
      <c r="D67" s="111" t="n"/>
      <c r="E67" s="113" t="n"/>
      <c r="F67" s="116">
        <f>IF(E67="","",E67/$I$14)</f>
        <v/>
      </c>
      <c r="G67" s="117">
        <f>IF('CONSUMPTION CALCULATOR'!B446="","",'CONSUMPTION CALCULATOR'!E446)</f>
        <v/>
      </c>
      <c r="H67" s="105">
        <f>IF('CONSUMPTION CALCULATOR'!B446="","",'CONSUMPTION CALCULATOR'!C446)</f>
        <v/>
      </c>
      <c r="I67" s="101" t="n"/>
      <c r="J67" s="116">
        <f>IF(OR(F67="",G67=""),"",F67*G67)</f>
        <v/>
      </c>
      <c r="K67" s="106" t="n"/>
    </row>
    <row r="68" hidden="1" ht="13.5" customHeight="1" s="99">
      <c r="A68" s="105">
        <f>IF('CONSUMPTION CALCULATOR'!B455="","",'CONSUMPTION CALCULATOR'!B455)</f>
        <v/>
      </c>
      <c r="B68" s="111" t="n"/>
      <c r="C68" s="111" t="n"/>
      <c r="D68" s="111" t="n"/>
      <c r="E68" s="113" t="n"/>
      <c r="F68" s="116">
        <f>IF(E68="","",E68/$I$14)</f>
        <v/>
      </c>
      <c r="G68" s="117">
        <f>IF('CONSUMPTION CALCULATOR'!B455="","",'CONSUMPTION CALCULATOR'!E455)</f>
        <v/>
      </c>
      <c r="H68" s="105">
        <f>IF('CONSUMPTION CALCULATOR'!B455="","",'CONSUMPTION CALCULATOR'!C455)</f>
        <v/>
      </c>
      <c r="I68" s="101" t="n"/>
      <c r="J68" s="116">
        <f>IF(OR(F68="",G68=""),"",F68*G68)</f>
        <v/>
      </c>
      <c r="K68" s="106" t="n"/>
    </row>
    <row r="69" hidden="1" ht="13.5" customHeight="1" s="99">
      <c r="A69" s="105">
        <f>IF('CONSUMPTION CALCULATOR'!B464="","",'CONSUMPTION CALCULATOR'!B464)</f>
        <v/>
      </c>
      <c r="B69" s="111" t="n"/>
      <c r="C69" s="111" t="n"/>
      <c r="D69" s="111" t="n"/>
      <c r="E69" s="113" t="n"/>
      <c r="F69" s="116">
        <f>IF(E69="","",E69/$I$14)</f>
        <v/>
      </c>
      <c r="G69" s="117">
        <f>IF('CONSUMPTION CALCULATOR'!B464="","",'CONSUMPTION CALCULATOR'!E464)</f>
        <v/>
      </c>
      <c r="H69" s="105">
        <f>IF('CONSUMPTION CALCULATOR'!B464="","",'CONSUMPTION CALCULATOR'!C464)</f>
        <v/>
      </c>
      <c r="I69" s="101" t="n"/>
      <c r="J69" s="116">
        <f>IF(OR(F69="",G69=""),"",F69*G69)</f>
        <v/>
      </c>
      <c r="K69" s="106" t="n"/>
    </row>
    <row r="70" hidden="1" ht="13.5" customHeight="1" s="99">
      <c r="A70" s="105">
        <f>IF('CONSUMPTION CALCULATOR'!B473="","",'CONSUMPTION CALCULATOR'!B473)</f>
        <v/>
      </c>
      <c r="B70" s="111" t="n"/>
      <c r="C70" s="111" t="n"/>
      <c r="D70" s="111" t="n"/>
      <c r="E70" s="113" t="n"/>
      <c r="F70" s="116">
        <f>IF(E70="","",E70/$I$14)</f>
        <v/>
      </c>
      <c r="G70" s="117">
        <f>IF('CONSUMPTION CALCULATOR'!B473="","",'CONSUMPTION CALCULATOR'!E473)</f>
        <v/>
      </c>
      <c r="H70" s="105">
        <f>IF('CONSUMPTION CALCULATOR'!B473="","",'CONSUMPTION CALCULATOR'!C473)</f>
        <v/>
      </c>
      <c r="I70" s="101" t="n"/>
      <c r="J70" s="116">
        <f>IF(OR(F70="",G70=""),"",F70*G70)</f>
        <v/>
      </c>
      <c r="K70" s="106" t="n"/>
    </row>
    <row r="71" hidden="1" ht="13.5" customHeight="1" s="99">
      <c r="A71" s="105">
        <f>IF('CONSUMPTION CALCULATOR'!B482="","",'CONSUMPTION CALCULATOR'!B482)</f>
        <v/>
      </c>
      <c r="B71" s="111" t="n"/>
      <c r="C71" s="111" t="n"/>
      <c r="D71" s="111" t="n"/>
      <c r="E71" s="113" t="n"/>
      <c r="F71" s="116">
        <f>IF(E71="","",E71/$I$14)</f>
        <v/>
      </c>
      <c r="G71" s="117">
        <f>IF('CONSUMPTION CALCULATOR'!B482="","",'CONSUMPTION CALCULATOR'!E482)</f>
        <v/>
      </c>
      <c r="H71" s="105">
        <f>IF('CONSUMPTION CALCULATOR'!B482="","",'CONSUMPTION CALCULATOR'!C482)</f>
        <v/>
      </c>
      <c r="I71" s="101" t="n"/>
      <c r="J71" s="116">
        <f>IF(OR(F71="",G71=""),"",F71*G71)</f>
        <v/>
      </c>
      <c r="K71" s="106" t="n"/>
    </row>
    <row r="72" hidden="1" ht="13.5" customHeight="1" s="99">
      <c r="A72" s="105">
        <f>IF('CONSUMPTION CALCULATOR'!B491="","",'CONSUMPTION CALCULATOR'!B491)</f>
        <v/>
      </c>
      <c r="B72" s="111" t="n"/>
      <c r="C72" s="111" t="n"/>
      <c r="D72" s="111" t="n"/>
      <c r="E72" s="113" t="n"/>
      <c r="F72" s="116">
        <f>IF(E72="","",E72/$I$14)</f>
        <v/>
      </c>
      <c r="G72" s="117">
        <f>IF('CONSUMPTION CALCULATOR'!B491="","",'CONSUMPTION CALCULATOR'!E491)</f>
        <v/>
      </c>
      <c r="H72" s="105">
        <f>IF('CONSUMPTION CALCULATOR'!B491="","",'CONSUMPTION CALCULATOR'!C491)</f>
        <v/>
      </c>
      <c r="I72" s="101" t="n"/>
      <c r="J72" s="116">
        <f>IF(OR(F72="",G72=""),"",F72*G72)</f>
        <v/>
      </c>
      <c r="K72" s="106" t="n"/>
    </row>
    <row r="73" hidden="1" ht="13.5" customHeight="1" s="99">
      <c r="A73" s="105">
        <f>IF('CONSUMPTION CALCULATOR'!B500="","",'CONSUMPTION CALCULATOR'!B500)</f>
        <v/>
      </c>
      <c r="B73" s="111" t="n"/>
      <c r="C73" s="111" t="n"/>
      <c r="D73" s="111" t="n"/>
      <c r="E73" s="113" t="n"/>
      <c r="F73" s="116">
        <f>IF(E73="","",E73/$I$14)</f>
        <v/>
      </c>
      <c r="G73" s="117">
        <f>IF('CONSUMPTION CALCULATOR'!B500="","",'CONSUMPTION CALCULATOR'!E500)</f>
        <v/>
      </c>
      <c r="H73" s="105">
        <f>IF('CONSUMPTION CALCULATOR'!B500="","",'CONSUMPTION CALCULATOR'!C500)</f>
        <v/>
      </c>
      <c r="I73" s="101" t="n"/>
      <c r="J73" s="116">
        <f>IF(OR(F73="",G73=""),"",F73*G73)</f>
        <v/>
      </c>
      <c r="K73" s="106" t="n"/>
    </row>
    <row r="74" hidden="1" ht="13.5" customHeight="1" s="99">
      <c r="A74" s="105">
        <f>IF('CONSUMPTION CALCULATOR'!B509="","",'CONSUMPTION CALCULATOR'!B509)</f>
        <v/>
      </c>
      <c r="B74" s="111" t="n"/>
      <c r="C74" s="111" t="n"/>
      <c r="D74" s="111" t="n"/>
      <c r="E74" s="113" t="n"/>
      <c r="F74" s="116">
        <f>IF(E74="","",E74/$I$14)</f>
        <v/>
      </c>
      <c r="G74" s="117">
        <f>IF('CONSUMPTION CALCULATOR'!B509="","",'CONSUMPTION CALCULATOR'!E509)</f>
        <v/>
      </c>
      <c r="H74" s="105">
        <f>IF('CONSUMPTION CALCULATOR'!B509="","",'CONSUMPTION CALCULATOR'!C509)</f>
        <v/>
      </c>
      <c r="I74" s="101" t="n"/>
      <c r="J74" s="116">
        <f>IF(OR(F74="",G74=""),"",F74*G74)</f>
        <v/>
      </c>
      <c r="K74" s="106" t="n"/>
    </row>
    <row r="75" hidden="1" ht="13.5" customHeight="1" s="99">
      <c r="A75" s="105">
        <f>IF('CONSUMPTION CALCULATOR'!B518="","",'CONSUMPTION CALCULATOR'!B518)</f>
        <v/>
      </c>
      <c r="B75" s="111" t="n"/>
      <c r="C75" s="111" t="n"/>
      <c r="D75" s="111" t="n"/>
      <c r="E75" s="113" t="n"/>
      <c r="F75" s="116">
        <f>IF(E75="","",E75/$I$14)</f>
        <v/>
      </c>
      <c r="G75" s="117">
        <f>IF('CONSUMPTION CALCULATOR'!B518="","",'CONSUMPTION CALCULATOR'!E518)</f>
        <v/>
      </c>
      <c r="H75" s="105">
        <f>IF('CONSUMPTION CALCULATOR'!B518="","",'CONSUMPTION CALCULATOR'!C518)</f>
        <v/>
      </c>
      <c r="I75" s="101" t="n"/>
      <c r="J75" s="116">
        <f>IF(OR(F75="",G75=""),"",F75*G75)</f>
        <v/>
      </c>
      <c r="K75" s="106" t="n"/>
    </row>
    <row r="76" hidden="1" ht="13.5" customHeight="1" s="99">
      <c r="A76" s="105">
        <f>IF('CONSUMPTION CALCULATOR'!B527="","",'CONSUMPTION CALCULATOR'!B527)</f>
        <v/>
      </c>
      <c r="B76" s="111" t="n"/>
      <c r="C76" s="111" t="n"/>
      <c r="D76" s="111" t="n"/>
      <c r="E76" s="113" t="n"/>
      <c r="F76" s="116">
        <f>IF(E76="","",E76/$I$14)</f>
        <v/>
      </c>
      <c r="G76" s="117">
        <f>IF('CONSUMPTION CALCULATOR'!B527="","",'CONSUMPTION CALCULATOR'!E527)</f>
        <v/>
      </c>
      <c r="H76" s="105">
        <f>IF('CONSUMPTION CALCULATOR'!B527="","",'CONSUMPTION CALCULATOR'!C527)</f>
        <v/>
      </c>
      <c r="I76" s="101" t="n"/>
      <c r="J76" s="116">
        <f>IF(OR(F76="",G76=""),"",F76*G76)</f>
        <v/>
      </c>
      <c r="K76" s="106" t="n"/>
    </row>
    <row r="77" hidden="1" ht="13.5" customHeight="1" s="99">
      <c r="A77" s="105">
        <f>IF('CONSUMPTION CALCULATOR'!B536="","",'CONSUMPTION CALCULATOR'!B536)</f>
        <v/>
      </c>
      <c r="B77" s="111" t="n"/>
      <c r="C77" s="111" t="n"/>
      <c r="D77" s="111" t="n"/>
      <c r="E77" s="113" t="n"/>
      <c r="F77" s="116">
        <f>IF(E77="","",E77/$I$14)</f>
        <v/>
      </c>
      <c r="G77" s="117">
        <f>IF('CONSUMPTION CALCULATOR'!B536="","",'CONSUMPTION CALCULATOR'!E536)</f>
        <v/>
      </c>
      <c r="H77" s="105">
        <f>IF('CONSUMPTION CALCULATOR'!B536="","",'CONSUMPTION CALCULATOR'!C536)</f>
        <v/>
      </c>
      <c r="I77" s="101" t="n"/>
      <c r="J77" s="116">
        <f>IF(OR(F77="",G77=""),"",F77*G77)</f>
        <v/>
      </c>
      <c r="K77" s="106" t="n"/>
    </row>
    <row r="78" hidden="1" ht="13.5" customHeight="1" s="99">
      <c r="A78" s="105">
        <f>IF('CONSUMPTION CALCULATOR'!B545="","",'CONSUMPTION CALCULATOR'!B545)</f>
        <v/>
      </c>
      <c r="B78" s="111" t="n"/>
      <c r="C78" s="111" t="n"/>
      <c r="D78" s="111" t="n"/>
      <c r="E78" s="113" t="n"/>
      <c r="F78" s="116">
        <f>IF(E78="","",E78/$I$14)</f>
        <v/>
      </c>
      <c r="G78" s="117">
        <f>IF('CONSUMPTION CALCULATOR'!B545="","",'CONSUMPTION CALCULATOR'!E545)</f>
        <v/>
      </c>
      <c r="H78" s="105">
        <f>IF('CONSUMPTION CALCULATOR'!B545="","",'CONSUMPTION CALCULATOR'!C545)</f>
        <v/>
      </c>
      <c r="I78" s="101" t="n"/>
      <c r="J78" s="116">
        <f>IF(OR(F78="",G78=""),"",F78*G78)</f>
        <v/>
      </c>
      <c r="K78" s="106" t="n"/>
    </row>
    <row r="79" hidden="1" ht="13.5" customHeight="1" s="99">
      <c r="A79" s="105">
        <f>IF('CONSUMPTION CALCULATOR'!B554="","",'CONSUMPTION CALCULATOR'!B554)</f>
        <v/>
      </c>
      <c r="B79" s="111" t="n"/>
      <c r="C79" s="111" t="n"/>
      <c r="D79" s="111" t="n"/>
      <c r="E79" s="113" t="n"/>
      <c r="F79" s="116">
        <f>IF(E79="","",E79/$I$14)</f>
        <v/>
      </c>
      <c r="G79" s="117">
        <f>IF('CONSUMPTION CALCULATOR'!B554="","",'CONSUMPTION CALCULATOR'!E554)</f>
        <v/>
      </c>
      <c r="H79" s="105">
        <f>IF('CONSUMPTION CALCULATOR'!B554="","",'CONSUMPTION CALCULATOR'!C554)</f>
        <v/>
      </c>
      <c r="I79" s="101" t="n"/>
      <c r="J79" s="116">
        <f>IF(OR(F79="",G79=""),"",F79*G79)</f>
        <v/>
      </c>
      <c r="K79" s="106" t="n"/>
    </row>
    <row r="80" hidden="1" ht="13.5" customHeight="1" s="99">
      <c r="A80" s="105">
        <f>IF('CONSUMPTION CALCULATOR'!B563="","",'CONSUMPTION CALCULATOR'!B563)</f>
        <v/>
      </c>
      <c r="B80" s="111" t="n"/>
      <c r="C80" s="111" t="n"/>
      <c r="D80" s="111" t="n"/>
      <c r="E80" s="113" t="n"/>
      <c r="F80" s="116">
        <f>IF(E80="","",E80/$I$14)</f>
        <v/>
      </c>
      <c r="G80" s="117">
        <f>IF('CONSUMPTION CALCULATOR'!B563="","",'CONSUMPTION CALCULATOR'!E563)</f>
        <v/>
      </c>
      <c r="H80" s="105">
        <f>IF('CONSUMPTION CALCULATOR'!B563="","",'CONSUMPTION CALCULATOR'!C563)</f>
        <v/>
      </c>
      <c r="I80" s="101" t="n"/>
      <c r="J80" s="116">
        <f>IF(OR(F80="",G80=""),"",F80*G80)</f>
        <v/>
      </c>
      <c r="K80" s="106" t="n"/>
    </row>
    <row r="81" hidden="1" ht="13.5" customHeight="1" s="99">
      <c r="A81" s="105">
        <f>IF('CONSUMPTION CALCULATOR'!B572="","",'CONSUMPTION CALCULATOR'!B572)</f>
        <v/>
      </c>
      <c r="B81" s="111" t="n"/>
      <c r="C81" s="111" t="n"/>
      <c r="D81" s="111" t="n"/>
      <c r="E81" s="113" t="n"/>
      <c r="F81" s="116">
        <f>IF(E81="","",E81/$I$14)</f>
        <v/>
      </c>
      <c r="G81" s="117">
        <f>IF('CONSUMPTION CALCULATOR'!B572="","",'CONSUMPTION CALCULATOR'!E572)</f>
        <v/>
      </c>
      <c r="H81" s="105">
        <f>IF('CONSUMPTION CALCULATOR'!B572="","",'CONSUMPTION CALCULATOR'!C572)</f>
        <v/>
      </c>
      <c r="I81" s="101" t="n"/>
      <c r="J81" s="116">
        <f>IF(OR(F81="",G81=""),"",F81*G81)</f>
        <v/>
      </c>
      <c r="K81" s="106" t="n"/>
    </row>
    <row r="82" hidden="1" ht="13.5" customHeight="1" s="99">
      <c r="A82" s="105">
        <f>IF('CONSUMPTION CALCULATOR'!B581="","",'CONSUMPTION CALCULATOR'!B581)</f>
        <v/>
      </c>
      <c r="B82" s="111" t="n"/>
      <c r="C82" s="111" t="n"/>
      <c r="D82" s="111" t="n"/>
      <c r="E82" s="113" t="n"/>
      <c r="F82" s="116">
        <f>IF(E82="","",E82/$I$14)</f>
        <v/>
      </c>
      <c r="G82" s="117">
        <f>IF('CONSUMPTION CALCULATOR'!B581="","",'CONSUMPTION CALCULATOR'!E581)</f>
        <v/>
      </c>
      <c r="H82" s="105">
        <f>IF('CONSUMPTION CALCULATOR'!B581="","",'CONSUMPTION CALCULATOR'!C581)</f>
        <v/>
      </c>
      <c r="I82" s="101" t="n"/>
      <c r="J82" s="116">
        <f>IF(OR(F82="",G82=""),"",F82*G82)</f>
        <v/>
      </c>
      <c r="K82" s="106" t="n"/>
    </row>
    <row r="83" hidden="1" ht="13.5" customHeight="1" s="99">
      <c r="A83" s="105">
        <f>IF('CONSUMPTION CALCULATOR'!B590="","",'CONSUMPTION CALCULATOR'!B590)</f>
        <v/>
      </c>
      <c r="B83" s="111" t="n"/>
      <c r="C83" s="111" t="n"/>
      <c r="D83" s="111" t="n"/>
      <c r="E83" s="113" t="n"/>
      <c r="F83" s="116">
        <f>IF(E83="","",E83/$I$14)</f>
        <v/>
      </c>
      <c r="G83" s="117">
        <f>IF('CONSUMPTION CALCULATOR'!B590="","",'CONSUMPTION CALCULATOR'!E590)</f>
        <v/>
      </c>
      <c r="H83" s="105">
        <f>IF('CONSUMPTION CALCULATOR'!B590="","",'CONSUMPTION CALCULATOR'!C590)</f>
        <v/>
      </c>
      <c r="I83" s="101" t="n"/>
      <c r="J83" s="116">
        <f>IF(OR(F83="",G83=""),"",F83*G83)</f>
        <v/>
      </c>
      <c r="K83" s="106" t="n"/>
    </row>
    <row r="84" hidden="1" ht="13.5" customHeight="1" s="99">
      <c r="A84" s="105">
        <f>IF('CONSUMPTION CALCULATOR'!B599="","",'CONSUMPTION CALCULATOR'!B599)</f>
        <v/>
      </c>
      <c r="B84" s="111" t="n"/>
      <c r="C84" s="111" t="n"/>
      <c r="D84" s="111" t="n"/>
      <c r="E84" s="113" t="n"/>
      <c r="F84" s="116">
        <f>IF(E84="","",E84/$I$14)</f>
        <v/>
      </c>
      <c r="G84" s="117">
        <f>IF('CONSUMPTION CALCULATOR'!B599="","",'CONSUMPTION CALCULATOR'!E599)</f>
        <v/>
      </c>
      <c r="H84" s="105">
        <f>IF('CONSUMPTION CALCULATOR'!B599="","",'CONSUMPTION CALCULATOR'!C599)</f>
        <v/>
      </c>
      <c r="I84" s="101" t="n"/>
      <c r="J84" s="116">
        <f>IF(OR(F84="",G84=""),"",F84*G84)</f>
        <v/>
      </c>
      <c r="K84" s="106" t="n"/>
    </row>
    <row r="85" hidden="1" ht="13.5" customHeight="1" s="99">
      <c r="A85" s="105">
        <f>IF('CONSUMPTION CALCULATOR'!B608="","",'CONSUMPTION CALCULATOR'!B608)</f>
        <v/>
      </c>
      <c r="B85" s="111" t="n"/>
      <c r="C85" s="111" t="n"/>
      <c r="D85" s="111" t="n"/>
      <c r="E85" s="113" t="n"/>
      <c r="F85" s="116">
        <f>IF(E85="","",E85/$I$14)</f>
        <v/>
      </c>
      <c r="G85" s="117">
        <f>IF('CONSUMPTION CALCULATOR'!B608="","",'CONSUMPTION CALCULATOR'!E608)</f>
        <v/>
      </c>
      <c r="H85" s="105">
        <f>IF('CONSUMPTION CALCULATOR'!B608="","",'CONSUMPTION CALCULATOR'!C608)</f>
        <v/>
      </c>
      <c r="I85" s="101" t="n"/>
      <c r="J85" s="116">
        <f>IF(OR(F85="",G85=""),"",F85*G85)</f>
        <v/>
      </c>
      <c r="K85" s="106" t="n"/>
    </row>
    <row r="86" hidden="1" ht="13.5" customHeight="1" s="99">
      <c r="A86" s="105">
        <f>IF('CONSUMPTION CALCULATOR'!B617="","",'CONSUMPTION CALCULATOR'!B617)</f>
        <v/>
      </c>
      <c r="B86" s="111" t="n"/>
      <c r="C86" s="111" t="n"/>
      <c r="D86" s="111" t="n"/>
      <c r="E86" s="113" t="n"/>
      <c r="F86" s="116">
        <f>IF(E86="","",E86/$I$14)</f>
        <v/>
      </c>
      <c r="G86" s="117">
        <f>IF('CONSUMPTION CALCULATOR'!B617="","",'CONSUMPTION CALCULATOR'!E617)</f>
        <v/>
      </c>
      <c r="H86" s="105">
        <f>IF('CONSUMPTION CALCULATOR'!B617="","",'CONSUMPTION CALCULATOR'!C617)</f>
        <v/>
      </c>
      <c r="I86" s="101" t="n"/>
      <c r="J86" s="116">
        <f>IF(OR(F86="",G86=""),"",F86*G86)</f>
        <v/>
      </c>
      <c r="K86" s="106" t="n"/>
    </row>
    <row r="87" hidden="1" ht="13.5" customHeight="1" s="99">
      <c r="A87" s="105">
        <f>IF('CONSUMPTION CALCULATOR'!B626="","",'CONSUMPTION CALCULATOR'!B626)</f>
        <v/>
      </c>
      <c r="B87" s="111" t="n"/>
      <c r="C87" s="111" t="n"/>
      <c r="D87" s="111" t="n"/>
      <c r="E87" s="113" t="n"/>
      <c r="F87" s="116">
        <f>IF(E87="","",E87/$I$14)</f>
        <v/>
      </c>
      <c r="G87" s="117">
        <f>IF('CONSUMPTION CALCULATOR'!B626="","",'CONSUMPTION CALCULATOR'!E626)</f>
        <v/>
      </c>
      <c r="H87" s="105">
        <f>IF('CONSUMPTION CALCULATOR'!B626="","",'CONSUMPTION CALCULATOR'!C626)</f>
        <v/>
      </c>
      <c r="I87" s="101" t="n"/>
      <c r="J87" s="116">
        <f>IF(OR(F87="",G87=""),"",F87*G87)</f>
        <v/>
      </c>
      <c r="K87" s="106" t="n"/>
    </row>
    <row r="88" hidden="1" ht="13.5" customHeight="1" s="99">
      <c r="A88" s="105">
        <f>IF('CONSUMPTION CALCULATOR'!B635="","",'CONSUMPTION CALCULATOR'!B635)</f>
        <v/>
      </c>
      <c r="B88" s="111" t="n"/>
      <c r="C88" s="111" t="n"/>
      <c r="D88" s="111" t="n"/>
      <c r="E88" s="113" t="n"/>
      <c r="F88" s="116">
        <f>IF(E88="","",E88/$I$14)</f>
        <v/>
      </c>
      <c r="G88" s="117">
        <f>IF('CONSUMPTION CALCULATOR'!B635="","",'CONSUMPTION CALCULATOR'!E635)</f>
        <v/>
      </c>
      <c r="H88" s="105">
        <f>IF('CONSUMPTION CALCULATOR'!B635="","",'CONSUMPTION CALCULATOR'!C635)</f>
        <v/>
      </c>
      <c r="I88" s="101" t="n"/>
      <c r="J88" s="116">
        <f>IF(OR(F88="",G88=""),"",F88*G88)</f>
        <v/>
      </c>
      <c r="K88" s="106" t="n"/>
    </row>
    <row r="89" hidden="1" ht="13.5" customHeight="1" s="99">
      <c r="A89" s="105">
        <f>IF('CONSUMPTION CALCULATOR'!B644="","",'CONSUMPTION CALCULATOR'!B644)</f>
        <v/>
      </c>
      <c r="B89" s="111" t="n"/>
      <c r="C89" s="111" t="n"/>
      <c r="D89" s="111" t="n"/>
      <c r="E89" s="113" t="n"/>
      <c r="F89" s="116">
        <f>IF(E89="","",E89/$I$14)</f>
        <v/>
      </c>
      <c r="G89" s="117">
        <f>IF('CONSUMPTION CALCULATOR'!B644="","",'CONSUMPTION CALCULATOR'!E644)</f>
        <v/>
      </c>
      <c r="H89" s="105">
        <f>IF('CONSUMPTION CALCULATOR'!B644="","",'CONSUMPTION CALCULATOR'!C644)</f>
        <v/>
      </c>
      <c r="I89" s="101" t="n"/>
      <c r="J89" s="116">
        <f>IF(OR(F89="",G89=""),"",F89*G89)</f>
        <v/>
      </c>
      <c r="K89" s="106" t="n"/>
    </row>
    <row r="90" hidden="1" ht="13.5" customHeight="1" s="99">
      <c r="A90" s="105">
        <f>IF('CONSUMPTION CALCULATOR'!B653="","",'CONSUMPTION CALCULATOR'!B653)</f>
        <v/>
      </c>
      <c r="B90" s="111" t="n"/>
      <c r="C90" s="111" t="n"/>
      <c r="D90" s="111" t="n"/>
      <c r="E90" s="113" t="n"/>
      <c r="F90" s="116">
        <f>IF(E90="","",E90/$I$14)</f>
        <v/>
      </c>
      <c r="G90" s="117">
        <f>IF('CONSUMPTION CALCULATOR'!B653="","",'CONSUMPTION CALCULATOR'!E653)</f>
        <v/>
      </c>
      <c r="H90" s="105">
        <f>IF('CONSUMPTION CALCULATOR'!B653="","",'CONSUMPTION CALCULATOR'!C653)</f>
        <v/>
      </c>
      <c r="I90" s="101" t="n"/>
      <c r="J90" s="116">
        <f>IF(OR(F90="",G90=""),"",F90*G90)</f>
        <v/>
      </c>
      <c r="K90" s="106" t="n"/>
    </row>
    <row r="91" hidden="1" ht="13.5" customHeight="1" s="99">
      <c r="A91" s="105">
        <f>IF('CONSUMPTION CALCULATOR'!B662="","",'CONSUMPTION CALCULATOR'!B662)</f>
        <v/>
      </c>
      <c r="B91" s="111" t="n"/>
      <c r="C91" s="111" t="n"/>
      <c r="D91" s="111" t="n"/>
      <c r="E91" s="113" t="n"/>
      <c r="F91" s="116">
        <f>IF(E91="","",E91/$I$14)</f>
        <v/>
      </c>
      <c r="G91" s="117">
        <f>IF('CONSUMPTION CALCULATOR'!B662="","",'CONSUMPTION CALCULATOR'!E662)</f>
        <v/>
      </c>
      <c r="H91" s="105">
        <f>IF('CONSUMPTION CALCULATOR'!B662="","",'CONSUMPTION CALCULATOR'!C662)</f>
        <v/>
      </c>
      <c r="I91" s="101" t="n"/>
      <c r="J91" s="116">
        <f>IF(OR(F91="",G91=""),"",F91*G91)</f>
        <v/>
      </c>
      <c r="K91" s="106" t="n"/>
    </row>
    <row r="92" hidden="1" ht="13.5" customHeight="1" s="99">
      <c r="A92" s="105">
        <f>IF('CONSUMPTION CALCULATOR'!B671="","",'CONSUMPTION CALCULATOR'!B671)</f>
        <v/>
      </c>
      <c r="B92" s="111" t="n"/>
      <c r="C92" s="111" t="n"/>
      <c r="D92" s="111" t="n"/>
      <c r="E92" s="113" t="n"/>
      <c r="F92" s="116">
        <f>IF(E92="","",E92/$I$14)</f>
        <v/>
      </c>
      <c r="G92" s="117">
        <f>IF('CONSUMPTION CALCULATOR'!B671="","",'CONSUMPTION CALCULATOR'!E671)</f>
        <v/>
      </c>
      <c r="H92" s="105">
        <f>IF('CONSUMPTION CALCULATOR'!B671="","",'CONSUMPTION CALCULATOR'!C671)</f>
        <v/>
      </c>
      <c r="I92" s="101" t="n"/>
      <c r="J92" s="116">
        <f>IF(OR(F92="",G92=""),"",F92*G92)</f>
        <v/>
      </c>
      <c r="K92" s="106" t="n"/>
    </row>
    <row r="93" hidden="1" ht="13.5" customHeight="1" s="99">
      <c r="A93" s="105">
        <f>IF('CONSUMPTION CALCULATOR'!B680="","",'CONSUMPTION CALCULATOR'!B680)</f>
        <v/>
      </c>
      <c r="B93" s="111" t="n"/>
      <c r="C93" s="111" t="n"/>
      <c r="D93" s="111" t="n"/>
      <c r="E93" s="113" t="n"/>
      <c r="F93" s="116">
        <f>IF(E93="","",E93/$I$14)</f>
        <v/>
      </c>
      <c r="G93" s="117">
        <f>IF('CONSUMPTION CALCULATOR'!B680="","",'CONSUMPTION CALCULATOR'!E680)</f>
        <v/>
      </c>
      <c r="H93" s="105">
        <f>IF('CONSUMPTION CALCULATOR'!B680="","",'CONSUMPTION CALCULATOR'!C680)</f>
        <v/>
      </c>
      <c r="I93" s="101" t="n"/>
      <c r="J93" s="116">
        <f>IF(OR(F93="",G93=""),"",F93*G93)</f>
        <v/>
      </c>
      <c r="K93" s="106" t="n"/>
    </row>
    <row r="94" hidden="1" ht="13.5" customHeight="1" s="99">
      <c r="A94" s="105">
        <f>IF('CONSUMPTION CALCULATOR'!B689="","",'CONSUMPTION CALCULATOR'!B689)</f>
        <v/>
      </c>
      <c r="B94" s="111" t="n"/>
      <c r="C94" s="111" t="n"/>
      <c r="D94" s="111" t="n"/>
      <c r="E94" s="113" t="n"/>
      <c r="F94" s="116">
        <f>IF(E94="","",E94/$I$14)</f>
        <v/>
      </c>
      <c r="G94" s="117">
        <f>IF('CONSUMPTION CALCULATOR'!B689="","",'CONSUMPTION CALCULATOR'!E689)</f>
        <v/>
      </c>
      <c r="H94" s="105">
        <f>IF('CONSUMPTION CALCULATOR'!B689="","",'CONSUMPTION CALCULATOR'!C689)</f>
        <v/>
      </c>
      <c r="I94" s="101" t="n"/>
      <c r="J94" s="116">
        <f>IF(OR(F94="",G94=""),"",F94*G94)</f>
        <v/>
      </c>
      <c r="K94" s="106" t="n"/>
    </row>
    <row r="95" hidden="1" ht="13.5" customHeight="1" s="99">
      <c r="A95" s="105">
        <f>IF('CONSUMPTION CALCULATOR'!B698="","",'CONSUMPTION CALCULATOR'!B698)</f>
        <v/>
      </c>
      <c r="B95" s="111" t="n"/>
      <c r="C95" s="111" t="n"/>
      <c r="D95" s="111" t="n"/>
      <c r="E95" s="113" t="n"/>
      <c r="F95" s="116">
        <f>IF(E95="","",E95/$I$14)</f>
        <v/>
      </c>
      <c r="G95" s="117">
        <f>IF('CONSUMPTION CALCULATOR'!B698="","",'CONSUMPTION CALCULATOR'!E698)</f>
        <v/>
      </c>
      <c r="H95" s="105">
        <f>IF('CONSUMPTION CALCULATOR'!B698="","",'CONSUMPTION CALCULATOR'!C698)</f>
        <v/>
      </c>
      <c r="I95" s="101" t="n"/>
      <c r="J95" s="116">
        <f>IF(OR(F95="",G95=""),"",F95*G95)</f>
        <v/>
      </c>
      <c r="K95" s="106" t="n"/>
    </row>
    <row r="96" hidden="1" ht="13.5" customHeight="1" s="99">
      <c r="A96" s="105">
        <f>IF('CONSUMPTION CALCULATOR'!B707="","",'CONSUMPTION CALCULATOR'!B707)</f>
        <v/>
      </c>
      <c r="B96" s="111" t="n"/>
      <c r="C96" s="111" t="n"/>
      <c r="D96" s="111" t="n"/>
      <c r="E96" s="113" t="n"/>
      <c r="F96" s="116">
        <f>IF(E96="","",E96/$I$14)</f>
        <v/>
      </c>
      <c r="G96" s="117">
        <f>IF('CONSUMPTION CALCULATOR'!B707="","",'CONSUMPTION CALCULATOR'!E707)</f>
        <v/>
      </c>
      <c r="H96" s="105">
        <f>IF('CONSUMPTION CALCULATOR'!B707="","",'CONSUMPTION CALCULATOR'!C707)</f>
        <v/>
      </c>
      <c r="I96" s="101" t="n"/>
      <c r="J96" s="116">
        <f>IF(OR(F96="",G96=""),"",F96*G96)</f>
        <v/>
      </c>
      <c r="K96" s="106" t="n"/>
    </row>
    <row r="97" hidden="1" ht="13.5" customHeight="1" s="99">
      <c r="A97" s="105">
        <f>IF('CONSUMPTION CALCULATOR'!B716="","",'CONSUMPTION CALCULATOR'!B716)</f>
        <v/>
      </c>
      <c r="B97" s="111" t="n"/>
      <c r="C97" s="111" t="n"/>
      <c r="D97" s="111" t="n"/>
      <c r="E97" s="113" t="n"/>
      <c r="F97" s="116">
        <f>IF(E97="","",E97/$I$14)</f>
        <v/>
      </c>
      <c r="G97" s="117">
        <f>IF('CONSUMPTION CALCULATOR'!B716="","",'CONSUMPTION CALCULATOR'!E716)</f>
        <v/>
      </c>
      <c r="H97" s="105">
        <f>IF('CONSUMPTION CALCULATOR'!B716="","",'CONSUMPTION CALCULATOR'!C716)</f>
        <v/>
      </c>
      <c r="I97" s="101" t="n"/>
      <c r="J97" s="116">
        <f>IF(OR(F97="",G97=""),"",F97*G97)</f>
        <v/>
      </c>
      <c r="K97" s="106" t="n"/>
    </row>
    <row r="98" hidden="1" ht="13.5" customHeight="1" s="99">
      <c r="A98" s="105">
        <f>IF('CONSUMPTION CALCULATOR'!B725="","",'CONSUMPTION CALCULATOR'!B725)</f>
        <v/>
      </c>
      <c r="B98" s="111" t="n"/>
      <c r="C98" s="111" t="n"/>
      <c r="D98" s="111" t="n"/>
      <c r="E98" s="113" t="n"/>
      <c r="F98" s="116">
        <f>IF(E98="","",E98/$I$14)</f>
        <v/>
      </c>
      <c r="G98" s="117">
        <f>IF('CONSUMPTION CALCULATOR'!B725="","",'CONSUMPTION CALCULATOR'!E725)</f>
        <v/>
      </c>
      <c r="H98" s="105">
        <f>IF('CONSUMPTION CALCULATOR'!B725="","",'CONSUMPTION CALCULATOR'!C725)</f>
        <v/>
      </c>
      <c r="I98" s="101" t="n"/>
      <c r="J98" s="116">
        <f>IF(OR(F98="",G98=""),"",F98*G98)</f>
        <v/>
      </c>
      <c r="K98" s="106" t="n"/>
    </row>
    <row r="99" hidden="1" ht="13.5" customHeight="1" s="99">
      <c r="A99" s="105">
        <f>IF('CONSUMPTION CALCULATOR'!B734="","",'CONSUMPTION CALCULATOR'!B734)</f>
        <v/>
      </c>
      <c r="B99" s="111" t="n"/>
      <c r="C99" s="111" t="n"/>
      <c r="D99" s="111" t="n"/>
      <c r="E99" s="113" t="n"/>
      <c r="F99" s="116">
        <f>IF(E99="","",E99/$I$14)</f>
        <v/>
      </c>
      <c r="G99" s="117">
        <f>IF('CONSUMPTION CALCULATOR'!B734="","",'CONSUMPTION CALCULATOR'!E734)</f>
        <v/>
      </c>
      <c r="H99" s="105">
        <f>IF('CONSUMPTION CALCULATOR'!B734="","",'CONSUMPTION CALCULATOR'!C734)</f>
        <v/>
      </c>
      <c r="I99" s="101" t="n"/>
      <c r="J99" s="116">
        <f>IF(OR(F99="",G99=""),"",F99*G99)</f>
        <v/>
      </c>
      <c r="K99" s="106" t="n"/>
    </row>
    <row r="100" hidden="1" ht="13.5" customHeight="1" s="99">
      <c r="A100" s="105">
        <f>IF('CONSUMPTION CALCULATOR'!B743="","",'CONSUMPTION CALCULATOR'!B743)</f>
        <v/>
      </c>
      <c r="B100" s="111" t="n"/>
      <c r="C100" s="111" t="n"/>
      <c r="D100" s="111" t="n"/>
      <c r="E100" s="113" t="n"/>
      <c r="F100" s="116">
        <f>IF(E100="","",E100/$I$14)</f>
        <v/>
      </c>
      <c r="G100" s="117">
        <f>IF('CONSUMPTION CALCULATOR'!B743="","",'CONSUMPTION CALCULATOR'!E743)</f>
        <v/>
      </c>
      <c r="H100" s="105">
        <f>IF('CONSUMPTION CALCULATOR'!B743="","",'CONSUMPTION CALCULATOR'!C743)</f>
        <v/>
      </c>
      <c r="I100" s="101" t="n"/>
      <c r="J100" s="116">
        <f>IF(OR(F100="",G100=""),"",F100*G100)</f>
        <v/>
      </c>
      <c r="K100" s="106" t="n"/>
    </row>
    <row r="101" hidden="1" ht="13.5" customHeight="1" s="99">
      <c r="A101" s="105">
        <f>IF('CONSUMPTION CALCULATOR'!B752="","",'CONSUMPTION CALCULATOR'!B752)</f>
        <v/>
      </c>
      <c r="B101" s="111" t="n"/>
      <c r="C101" s="111" t="n"/>
      <c r="D101" s="111" t="n"/>
      <c r="E101" s="113" t="n"/>
      <c r="F101" s="116">
        <f>IF(E101="","",E101/$I$14)</f>
        <v/>
      </c>
      <c r="G101" s="117">
        <f>IF('CONSUMPTION CALCULATOR'!B752="","",'CONSUMPTION CALCULATOR'!E752)</f>
        <v/>
      </c>
      <c r="H101" s="105">
        <f>IF('CONSUMPTION CALCULATOR'!B752="","",'CONSUMPTION CALCULATOR'!C752)</f>
        <v/>
      </c>
      <c r="I101" s="101" t="n"/>
      <c r="J101" s="116">
        <f>IF(OR(F101="",G101=""),"",F101*G101)</f>
        <v/>
      </c>
      <c r="K101" s="106" t="n"/>
    </row>
    <row r="102" hidden="1" ht="13.5" customHeight="1" s="99">
      <c r="A102" s="105">
        <f>IF('CONSUMPTION CALCULATOR'!B761="","",'CONSUMPTION CALCULATOR'!B761)</f>
        <v/>
      </c>
      <c r="B102" s="111" t="n"/>
      <c r="C102" s="111" t="n"/>
      <c r="D102" s="111" t="n"/>
      <c r="E102" s="113" t="n"/>
      <c r="F102" s="116">
        <f>IF(E102="","",E102/$I$14)</f>
        <v/>
      </c>
      <c r="G102" s="117">
        <f>IF('CONSUMPTION CALCULATOR'!B761="","",'CONSUMPTION CALCULATOR'!E761)</f>
        <v/>
      </c>
      <c r="H102" s="105">
        <f>IF('CONSUMPTION CALCULATOR'!B761="","",'CONSUMPTION CALCULATOR'!C761)</f>
        <v/>
      </c>
      <c r="I102" s="101" t="n"/>
      <c r="J102" s="116">
        <f>IF(OR(F102="",G102=""),"",F102*G102)</f>
        <v/>
      </c>
      <c r="K102" s="106" t="n"/>
    </row>
    <row r="103" hidden="1" ht="13.5" customHeight="1" s="99">
      <c r="A103" s="105">
        <f>IF('CONSUMPTION CALCULATOR'!B770="","",'CONSUMPTION CALCULATOR'!B770)</f>
        <v/>
      </c>
      <c r="B103" s="111" t="n"/>
      <c r="C103" s="111" t="n"/>
      <c r="D103" s="111" t="n"/>
      <c r="E103" s="113" t="n"/>
      <c r="F103" s="116">
        <f>IF(E103="","",E103/$I$14)</f>
        <v/>
      </c>
      <c r="G103" s="117">
        <f>IF('CONSUMPTION CALCULATOR'!B770="","",'CONSUMPTION CALCULATOR'!E770)</f>
        <v/>
      </c>
      <c r="H103" s="105">
        <f>IF('CONSUMPTION CALCULATOR'!B770="","",'CONSUMPTION CALCULATOR'!C770)</f>
        <v/>
      </c>
      <c r="I103" s="101" t="n"/>
      <c r="J103" s="116">
        <f>IF(OR(F103="",G103=""),"",F103*G103)</f>
        <v/>
      </c>
      <c r="K103" s="106" t="n"/>
    </row>
    <row r="104" hidden="1" ht="13.5" customHeight="1" s="99">
      <c r="A104" s="105">
        <f>IF('CONSUMPTION CALCULATOR'!B779="","",'CONSUMPTION CALCULATOR'!B779)</f>
        <v/>
      </c>
      <c r="B104" s="111" t="n"/>
      <c r="C104" s="111" t="n"/>
      <c r="D104" s="111" t="n"/>
      <c r="E104" s="113" t="n"/>
      <c r="F104" s="116">
        <f>IF(E104="","",E104/$I$14)</f>
        <v/>
      </c>
      <c r="G104" s="117">
        <f>IF('CONSUMPTION CALCULATOR'!B779="","",'CONSUMPTION CALCULATOR'!E779)</f>
        <v/>
      </c>
      <c r="H104" s="105">
        <f>IF('CONSUMPTION CALCULATOR'!B779="","",'CONSUMPTION CALCULATOR'!C779)</f>
        <v/>
      </c>
      <c r="I104" s="101" t="n"/>
      <c r="J104" s="116">
        <f>IF(OR(F104="",G104=""),"",F104*G104)</f>
        <v/>
      </c>
      <c r="K104" s="106" t="n"/>
    </row>
    <row r="105" hidden="1" ht="13.5" customHeight="1" s="99">
      <c r="A105" s="105">
        <f>IF('CONSUMPTION CALCULATOR'!B788="","",'CONSUMPTION CALCULATOR'!B788)</f>
        <v/>
      </c>
      <c r="B105" s="111" t="n"/>
      <c r="C105" s="111" t="n"/>
      <c r="D105" s="111" t="n"/>
      <c r="E105" s="113" t="n"/>
      <c r="F105" s="116">
        <f>IF(E105="","",E105/$I$14)</f>
        <v/>
      </c>
      <c r="G105" s="117">
        <f>IF('CONSUMPTION CALCULATOR'!B788="","",'CONSUMPTION CALCULATOR'!E788)</f>
        <v/>
      </c>
      <c r="H105" s="105">
        <f>IF('CONSUMPTION CALCULATOR'!B788="","",'CONSUMPTION CALCULATOR'!C788)</f>
        <v/>
      </c>
      <c r="I105" s="101" t="n"/>
      <c r="J105" s="116">
        <f>IF(OR(F105="",G105=""),"",F105*G105)</f>
        <v/>
      </c>
      <c r="K105" s="106" t="n"/>
    </row>
    <row r="106" hidden="1" ht="13.5" customHeight="1" s="99">
      <c r="A106" s="105">
        <f>IF('CONSUMPTION CALCULATOR'!B797="","",'CONSUMPTION CALCULATOR'!B797)</f>
        <v/>
      </c>
      <c r="B106" s="111" t="n"/>
      <c r="C106" s="111" t="n"/>
      <c r="D106" s="111" t="n"/>
      <c r="E106" s="113" t="n"/>
      <c r="F106" s="116">
        <f>IF(E106="","",E106/$I$14)</f>
        <v/>
      </c>
      <c r="G106" s="117">
        <f>IF('CONSUMPTION CALCULATOR'!B797="","",'CONSUMPTION CALCULATOR'!E797)</f>
        <v/>
      </c>
      <c r="H106" s="105">
        <f>IF('CONSUMPTION CALCULATOR'!B797="","",'CONSUMPTION CALCULATOR'!C797)</f>
        <v/>
      </c>
      <c r="I106" s="101" t="n"/>
      <c r="J106" s="116">
        <f>IF(OR(F106="",G106=""),"",F106*G106)</f>
        <v/>
      </c>
      <c r="K106" s="106" t="n"/>
    </row>
    <row r="107" hidden="1" ht="13.5" customHeight="1" s="99">
      <c r="A107" s="105">
        <f>IF('CONSUMPTION CALCULATOR'!B806="","",'CONSUMPTION CALCULATOR'!B806)</f>
        <v/>
      </c>
      <c r="B107" s="111" t="n"/>
      <c r="C107" s="111" t="n"/>
      <c r="D107" s="111" t="n"/>
      <c r="E107" s="113" t="n"/>
      <c r="F107" s="116">
        <f>IF(E107="","",E107/$I$14)</f>
        <v/>
      </c>
      <c r="G107" s="117">
        <f>IF('CONSUMPTION CALCULATOR'!B806="","",'CONSUMPTION CALCULATOR'!E806)</f>
        <v/>
      </c>
      <c r="H107" s="105">
        <f>IF('CONSUMPTION CALCULATOR'!B806="","",'CONSUMPTION CALCULATOR'!C806)</f>
        <v/>
      </c>
      <c r="I107" s="101" t="n"/>
      <c r="J107" s="116">
        <f>IF(OR(F107="",G107=""),"",F107*G107)</f>
        <v/>
      </c>
      <c r="K107" s="106" t="n"/>
    </row>
    <row r="108" hidden="1" ht="13.5" customHeight="1" s="99">
      <c r="A108" s="105">
        <f>IF('CONSUMPTION CALCULATOR'!B815="","",'CONSUMPTION CALCULATOR'!B815)</f>
        <v/>
      </c>
      <c r="B108" s="111" t="n"/>
      <c r="C108" s="111" t="n"/>
      <c r="D108" s="111" t="n"/>
      <c r="E108" s="113" t="n"/>
      <c r="F108" s="116">
        <f>IF(E108="","",E108/$I$14)</f>
        <v/>
      </c>
      <c r="G108" s="117">
        <f>IF('CONSUMPTION CALCULATOR'!B815="","",'CONSUMPTION CALCULATOR'!E815)</f>
        <v/>
      </c>
      <c r="H108" s="105">
        <f>IF('CONSUMPTION CALCULATOR'!B815="","",'CONSUMPTION CALCULATOR'!C815)</f>
        <v/>
      </c>
      <c r="I108" s="101" t="n"/>
      <c r="J108" s="116">
        <f>IF(OR(F108="",G108=""),"",F108*G108)</f>
        <v/>
      </c>
      <c r="K108" s="106" t="n"/>
    </row>
    <row r="109" hidden="1" ht="13.5" customHeight="1" s="99">
      <c r="A109" s="105">
        <f>IF('CONSUMPTION CALCULATOR'!B824="","",'CONSUMPTION CALCULATOR'!B824)</f>
        <v/>
      </c>
      <c r="B109" s="111" t="n"/>
      <c r="C109" s="111" t="n"/>
      <c r="D109" s="111" t="n"/>
      <c r="E109" s="113" t="n"/>
      <c r="F109" s="116">
        <f>IF(E109="","",E109/$I$14)</f>
        <v/>
      </c>
      <c r="G109" s="117">
        <f>IF('CONSUMPTION CALCULATOR'!B824="","",'CONSUMPTION CALCULATOR'!E824)</f>
        <v/>
      </c>
      <c r="H109" s="105">
        <f>IF('CONSUMPTION CALCULATOR'!B824="","",'CONSUMPTION CALCULATOR'!C824)</f>
        <v/>
      </c>
      <c r="I109" s="101" t="n"/>
      <c r="J109" s="116">
        <f>IF(OR(F109="",G109=""),"",F109*G109)</f>
        <v/>
      </c>
      <c r="K109" s="106" t="n"/>
    </row>
    <row r="110" hidden="1" ht="13.5" customHeight="1" s="99">
      <c r="A110" s="105">
        <f>IF('CONSUMPTION CALCULATOR'!B833="","",'CONSUMPTION CALCULATOR'!B833)</f>
        <v/>
      </c>
      <c r="B110" s="111" t="n"/>
      <c r="C110" s="111" t="n"/>
      <c r="D110" s="111" t="n"/>
      <c r="E110" s="113" t="n"/>
      <c r="F110" s="116">
        <f>IF(E110="","",E110/$I$14)</f>
        <v/>
      </c>
      <c r="G110" s="117">
        <f>IF('CONSUMPTION CALCULATOR'!B833="","",'CONSUMPTION CALCULATOR'!E833)</f>
        <v/>
      </c>
      <c r="H110" s="105">
        <f>IF('CONSUMPTION CALCULATOR'!B833="","",'CONSUMPTION CALCULATOR'!C833)</f>
        <v/>
      </c>
      <c r="I110" s="101" t="n"/>
      <c r="J110" s="116">
        <f>IF(OR(F110="",G110=""),"",F110*G110)</f>
        <v/>
      </c>
      <c r="K110" s="106" t="n"/>
    </row>
    <row r="111" hidden="1" ht="13.5" customHeight="1" s="99">
      <c r="A111" s="105">
        <f>IF('CONSUMPTION CALCULATOR'!B842="","",'CONSUMPTION CALCULATOR'!B842)</f>
        <v/>
      </c>
      <c r="B111" s="111" t="n"/>
      <c r="C111" s="111" t="n"/>
      <c r="D111" s="111" t="n"/>
      <c r="E111" s="113" t="n"/>
      <c r="F111" s="116">
        <f>IF(E111="","",E111/$I$14)</f>
        <v/>
      </c>
      <c r="G111" s="117">
        <f>IF('CONSUMPTION CALCULATOR'!B842="","",'CONSUMPTION CALCULATOR'!E842)</f>
        <v/>
      </c>
      <c r="H111" s="105">
        <f>IF('CONSUMPTION CALCULATOR'!B842="","",'CONSUMPTION CALCULATOR'!C842)</f>
        <v/>
      </c>
      <c r="I111" s="101" t="n"/>
      <c r="J111" s="116">
        <f>IF(OR(F111="",G111=""),"",F111*G111)</f>
        <v/>
      </c>
      <c r="K111" s="106" t="n"/>
    </row>
    <row r="112" hidden="1" ht="13.5" customHeight="1" s="99">
      <c r="A112" s="105">
        <f>IF('CONSUMPTION CALCULATOR'!B851="","",'CONSUMPTION CALCULATOR'!B851)</f>
        <v/>
      </c>
      <c r="B112" s="111" t="n"/>
      <c r="C112" s="111" t="n"/>
      <c r="D112" s="111" t="n"/>
      <c r="E112" s="113" t="n"/>
      <c r="F112" s="116">
        <f>IF(E112="","",E112/$I$14)</f>
        <v/>
      </c>
      <c r="G112" s="117">
        <f>IF('CONSUMPTION CALCULATOR'!B851="","",'CONSUMPTION CALCULATOR'!E851)</f>
        <v/>
      </c>
      <c r="H112" s="105">
        <f>IF('CONSUMPTION CALCULATOR'!B851="","",'CONSUMPTION CALCULATOR'!C851)</f>
        <v/>
      </c>
      <c r="I112" s="101" t="n"/>
      <c r="J112" s="116">
        <f>IF(OR(F112="",G112=""),"",F112*G112)</f>
        <v/>
      </c>
      <c r="K112" s="106" t="n"/>
    </row>
    <row r="113" hidden="1" ht="13.5" customHeight="1" s="99">
      <c r="A113" s="105">
        <f>IF('CONSUMPTION CALCULATOR'!B860="","",'CONSUMPTION CALCULATOR'!B860)</f>
        <v/>
      </c>
      <c r="B113" s="111" t="n"/>
      <c r="C113" s="111" t="n"/>
      <c r="D113" s="111" t="n"/>
      <c r="E113" s="113" t="n"/>
      <c r="F113" s="116">
        <f>IF(E113="","",E113/$I$14)</f>
        <v/>
      </c>
      <c r="G113" s="117">
        <f>IF('CONSUMPTION CALCULATOR'!B860="","",'CONSUMPTION CALCULATOR'!E860)</f>
        <v/>
      </c>
      <c r="H113" s="105">
        <f>IF('CONSUMPTION CALCULATOR'!B860="","",'CONSUMPTION CALCULATOR'!C860)</f>
        <v/>
      </c>
      <c r="I113" s="101" t="n"/>
      <c r="J113" s="116">
        <f>IF(OR(F113="",G113=""),"",F113*G113)</f>
        <v/>
      </c>
      <c r="K113" s="106" t="n"/>
    </row>
    <row r="114" hidden="1" ht="13.5" customHeight="1" s="99">
      <c r="A114" s="105">
        <f>IF('CONSUMPTION CALCULATOR'!B869="","",'CONSUMPTION CALCULATOR'!B869)</f>
        <v/>
      </c>
      <c r="B114" s="111" t="n"/>
      <c r="C114" s="111" t="n"/>
      <c r="D114" s="111" t="n"/>
      <c r="E114" s="113" t="n"/>
      <c r="F114" s="116">
        <f>IF(E114="","",E114/$I$14)</f>
        <v/>
      </c>
      <c r="G114" s="117">
        <f>IF('CONSUMPTION CALCULATOR'!B869="","",'CONSUMPTION CALCULATOR'!E869)</f>
        <v/>
      </c>
      <c r="H114" s="105">
        <f>IF('CONSUMPTION CALCULATOR'!B869="","",'CONSUMPTION CALCULATOR'!C869)</f>
        <v/>
      </c>
      <c r="I114" s="101" t="n"/>
      <c r="J114" s="116">
        <f>IF(OR(F114="",G114=""),"",F114*G114)</f>
        <v/>
      </c>
      <c r="K114" s="106" t="n"/>
    </row>
    <row r="115" hidden="1" ht="13.5" customHeight="1" s="99">
      <c r="A115" s="105">
        <f>IF('CONSUMPTION CALCULATOR'!B878="","",'CONSUMPTION CALCULATOR'!B878)</f>
        <v/>
      </c>
      <c r="B115" s="111" t="n"/>
      <c r="C115" s="111" t="n"/>
      <c r="D115" s="111" t="n"/>
      <c r="E115" s="113" t="n"/>
      <c r="F115" s="116">
        <f>IF(E115="","",E115/$I$14)</f>
        <v/>
      </c>
      <c r="G115" s="117">
        <f>IF('CONSUMPTION CALCULATOR'!B878="","",'CONSUMPTION CALCULATOR'!E878)</f>
        <v/>
      </c>
      <c r="H115" s="105">
        <f>IF('CONSUMPTION CALCULATOR'!B878="","",'CONSUMPTION CALCULATOR'!C878)</f>
        <v/>
      </c>
      <c r="I115" s="101" t="n"/>
      <c r="J115" s="116">
        <f>IF(OR(F115="",G115=""),"",F115*G115)</f>
        <v/>
      </c>
      <c r="K115" s="106" t="n"/>
    </row>
    <row r="116" hidden="1" ht="13.5" customHeight="1" s="99">
      <c r="A116" s="105">
        <f>IF('CONSUMPTION CALCULATOR'!B887="","",'CONSUMPTION CALCULATOR'!B887)</f>
        <v/>
      </c>
      <c r="B116" s="111" t="n"/>
      <c r="C116" s="111" t="n"/>
      <c r="D116" s="111" t="n"/>
      <c r="E116" s="113" t="n"/>
      <c r="F116" s="116">
        <f>IF(E116="","",E116/$I$14)</f>
        <v/>
      </c>
      <c r="G116" s="117">
        <f>IF('CONSUMPTION CALCULATOR'!B887="","",'CONSUMPTION CALCULATOR'!E887)</f>
        <v/>
      </c>
      <c r="H116" s="105">
        <f>IF('CONSUMPTION CALCULATOR'!B887="","",'CONSUMPTION CALCULATOR'!C887)</f>
        <v/>
      </c>
      <c r="I116" s="101" t="n"/>
      <c r="J116" s="116">
        <f>IF(OR(F116="",G116=""),"",F116*G116)</f>
        <v/>
      </c>
      <c r="K116" s="106" t="n"/>
    </row>
    <row r="117" hidden="1" ht="13.5" customHeight="1" s="99">
      <c r="A117" s="105">
        <f>IF('CONSUMPTION CALCULATOR'!B896="","",'CONSUMPTION CALCULATOR'!B896)</f>
        <v/>
      </c>
      <c r="B117" s="111" t="n"/>
      <c r="C117" s="111" t="n"/>
      <c r="D117" s="111" t="n"/>
      <c r="E117" s="113" t="n"/>
      <c r="F117" s="116">
        <f>IF(E117="","",E117/$I$14)</f>
        <v/>
      </c>
      <c r="G117" s="117">
        <f>IF('CONSUMPTION CALCULATOR'!B896="","",'CONSUMPTION CALCULATOR'!E896)</f>
        <v/>
      </c>
      <c r="H117" s="105">
        <f>IF('CONSUMPTION CALCULATOR'!B896="","",'CONSUMPTION CALCULATOR'!C896)</f>
        <v/>
      </c>
      <c r="I117" s="101" t="n"/>
      <c r="J117" s="116">
        <f>IF(OR(F117="",G117=""),"",F117*G117)</f>
        <v/>
      </c>
      <c r="K117" s="106" t="n"/>
    </row>
    <row r="118" ht="15" customHeight="1" s="99">
      <c r="A118" s="101" t="n"/>
      <c r="B118" s="101" t="n"/>
      <c r="C118" s="101" t="n"/>
      <c r="D118" s="101" t="n"/>
      <c r="E118" s="101" t="n"/>
      <c r="F118" s="101" t="n"/>
      <c r="G118" s="101" t="n"/>
      <c r="H118" s="101" t="n"/>
      <c r="I118" s="101" t="n"/>
      <c r="J118" s="101" t="n"/>
      <c r="K118" s="101" t="n"/>
    </row>
    <row r="119" ht="15" customHeight="1" s="99">
      <c r="A119" s="101" t="n"/>
      <c r="B119" s="101" t="n"/>
      <c r="C119" s="101" t="n"/>
      <c r="D119" s="101" t="n"/>
      <c r="E119" s="101" t="n"/>
      <c r="F119" s="101" t="n"/>
      <c r="G119" s="101" t="n"/>
      <c r="H119" s="118" t="inlineStr">
        <is>
          <t>TOTAL MATERIAL</t>
        </is>
      </c>
      <c r="I119" s="101" t="n"/>
      <c r="J119" s="119" t="n">
        <v>8.33</v>
      </c>
      <c r="K119" s="106" t="n"/>
    </row>
    <row r="120" ht="15" customHeight="1" s="99">
      <c r="A120" s="101" t="n"/>
      <c r="B120" s="101" t="n"/>
      <c r="C120" s="101" t="n"/>
      <c r="D120" s="101" t="n"/>
      <c r="E120" s="101" t="n"/>
      <c r="F120" s="101" t="n"/>
      <c r="G120" s="101" t="n"/>
      <c r="H120" s="101" t="n"/>
      <c r="I120" s="101" t="n"/>
      <c r="J120" s="101" t="n"/>
      <c r="K120" s="101" t="n"/>
    </row>
    <row r="121" ht="15" customHeight="1" s="99">
      <c r="A121" s="110" t="inlineStr">
        <is>
          <t>2c · CMT &amp; RATES</t>
        </is>
      </c>
      <c r="B121" s="101" t="n"/>
      <c r="C121" s="101" t="n"/>
      <c r="D121" s="101" t="n"/>
      <c r="E121" s="101" t="n"/>
      <c r="F121" s="101" t="n"/>
      <c r="G121" s="101" t="n"/>
      <c r="H121" s="101" t="n"/>
      <c r="I121" s="101" t="n"/>
      <c r="J121" s="101" t="n"/>
      <c r="K121" s="101" t="n"/>
    </row>
    <row r="122" ht="12" customHeight="1" s="99">
      <c r="A122" s="104" t="inlineStr">
        <is>
          <t>CMT (LUMP SUM $)</t>
        </is>
      </c>
      <c r="B122" s="101" t="n"/>
      <c r="C122" s="101" t="n"/>
      <c r="D122" s="104" t="inlineStr">
        <is>
          <t>OVERHEAD %</t>
        </is>
      </c>
      <c r="E122" s="101" t="n"/>
      <c r="F122" s="104" t="inlineStr">
        <is>
          <t>PROFIT %</t>
        </is>
      </c>
      <c r="G122" s="101" t="n"/>
      <c r="H122" s="101" t="n"/>
      <c r="I122" s="101" t="n"/>
      <c r="J122" s="101" t="n"/>
      <c r="K122" s="101" t="n"/>
    </row>
    <row r="123" ht="15" customHeight="1" s="99">
      <c r="A123" s="120" t="n">
        <v>2.73</v>
      </c>
      <c r="B123" s="101" t="n"/>
      <c r="C123" s="101" t="n"/>
      <c r="D123" s="121" t="n">
        <v>0.09859999999999999</v>
      </c>
      <c r="E123" s="101" t="n"/>
      <c r="F123" s="121" t="n">
        <v>0.1356</v>
      </c>
      <c r="G123" s="101" t="n"/>
      <c r="H123" s="101" t="n"/>
      <c r="I123" s="101" t="n"/>
      <c r="J123" s="101" t="n"/>
      <c r="K123" s="101" t="n"/>
    </row>
    <row r="124" ht="15" customHeight="1" s="99">
      <c r="A124" s="101" t="n"/>
      <c r="B124" s="101" t="n"/>
      <c r="C124" s="101" t="n"/>
      <c r="D124" s="101" t="n"/>
      <c r="E124" s="101" t="n"/>
      <c r="F124" s="101" t="n"/>
      <c r="G124" s="101" t="n"/>
      <c r="H124" s="101" t="n"/>
      <c r="I124" s="101" t="n"/>
      <c r="J124" s="101" t="n"/>
      <c r="K124" s="101" t="n"/>
    </row>
    <row r="125" ht="21.75" customHeight="1" s="99">
      <c r="A125" s="102" t="inlineStr">
        <is>
          <t>③  FINAL PRICE</t>
        </is>
      </c>
    </row>
    <row r="126" ht="15" customHeight="1" s="99">
      <c r="A126" s="101" t="n"/>
      <c r="B126" s="101" t="n"/>
      <c r="C126" s="101" t="n"/>
      <c r="D126" s="101" t="n"/>
      <c r="E126" s="101" t="n"/>
      <c r="F126" s="101" t="n"/>
      <c r="G126" s="122" t="inlineStr">
        <is>
          <t>MATERIAL</t>
        </is>
      </c>
      <c r="H126" s="101" t="n"/>
      <c r="I126" s="101" t="n"/>
      <c r="J126" s="123" t="n">
        <v>8.33</v>
      </c>
      <c r="K126" s="106" t="n"/>
    </row>
    <row r="127" ht="15" customHeight="1" s="99">
      <c r="A127" s="101" t="n"/>
      <c r="B127" s="101" t="n"/>
      <c r="C127" s="101" t="n"/>
      <c r="D127" s="101" t="n"/>
      <c r="E127" s="101" t="n"/>
      <c r="F127" s="101" t="n"/>
      <c r="G127" s="122" t="inlineStr">
        <is>
          <t>CMT</t>
        </is>
      </c>
      <c r="H127" s="101" t="n"/>
      <c r="I127" s="101" t="n"/>
      <c r="J127" s="123" t="n">
        <v>2.73</v>
      </c>
      <c r="K127" s="106" t="n"/>
    </row>
    <row r="128" ht="15" customHeight="1" s="99">
      <c r="A128" s="101" t="n"/>
      <c r="B128" s="101" t="n"/>
      <c r="C128" s="101" t="n"/>
      <c r="D128" s="101" t="n"/>
      <c r="E128" s="101" t="n"/>
      <c r="F128" s="101" t="n"/>
      <c r="G128" s="122" t="inlineStr">
        <is>
          <t>OVERHEAD</t>
        </is>
      </c>
      <c r="H128" s="101" t="n"/>
      <c r="I128" s="101" t="n"/>
      <c r="J128" s="123" t="n">
        <v>1.09</v>
      </c>
      <c r="K128" s="106" t="n"/>
    </row>
    <row r="129" ht="15" customHeight="1" s="99">
      <c r="A129" s="101" t="n"/>
      <c r="B129" s="101" t="n"/>
      <c r="C129" s="101" t="n"/>
      <c r="D129" s="101" t="n"/>
      <c r="E129" s="101" t="n"/>
      <c r="F129" s="101" t="n"/>
      <c r="G129" s="122" t="inlineStr">
        <is>
          <t>MARGIN</t>
        </is>
      </c>
      <c r="H129" s="101" t="n"/>
      <c r="I129" s="101" t="n"/>
      <c r="J129" s="123" t="n">
        <v>1.5</v>
      </c>
      <c r="K129" s="106" t="n"/>
    </row>
    <row r="130" ht="21.75" customHeight="1" s="99">
      <c r="A130" s="124" t="n"/>
      <c r="B130" s="124" t="n"/>
      <c r="C130" s="124" t="n"/>
      <c r="D130" s="124" t="n"/>
      <c r="E130" s="124" t="n"/>
      <c r="F130" s="124" t="n"/>
      <c r="G130" s="125" t="inlineStr">
        <is>
          <t>FINAL FOB</t>
        </is>
      </c>
      <c r="J130" s="126" t="n">
        <v>13.65</v>
      </c>
    </row>
    <row r="131" ht="15" customHeight="1" s="99">
      <c r="A131" s="101" t="n"/>
      <c r="B131" s="101" t="n"/>
      <c r="C131" s="101" t="n"/>
      <c r="D131" s="101" t="n"/>
      <c r="E131" s="101" t="n"/>
      <c r="F131" s="101" t="n"/>
      <c r="G131" s="122" t="inlineStr">
        <is>
          <t>TARGET FOB</t>
        </is>
      </c>
      <c r="H131" s="101" t="n"/>
      <c r="I131" s="101" t="n"/>
      <c r="J131" s="123" t="n">
        <v>12.8</v>
      </c>
      <c r="K131" s="106" t="n"/>
    </row>
    <row r="132" ht="15" customHeight="1" s="99">
      <c r="A132" s="101" t="n"/>
      <c r="B132" s="101" t="n"/>
      <c r="C132" s="101" t="n"/>
      <c r="D132" s="101" t="n"/>
      <c r="E132" s="101" t="n"/>
      <c r="F132" s="101" t="n"/>
      <c r="G132" s="122" t="inlineStr">
        <is>
          <t>GAP vs TARGET</t>
        </is>
      </c>
      <c r="H132" s="101" t="n"/>
      <c r="I132" s="101" t="n"/>
      <c r="J132" s="127" t="n">
        <v>0.85</v>
      </c>
      <c r="K132" s="106" t="n"/>
    </row>
    <row r="133" ht="15" customHeight="1" s="99">
      <c r="A133" s="101" t="n"/>
      <c r="B133" s="101" t="n"/>
      <c r="C133" s="101" t="n"/>
      <c r="D133" s="101" t="n"/>
      <c r="E133" s="101" t="n"/>
      <c r="F133" s="101" t="n"/>
      <c r="G133" s="122" t="inlineStr">
        <is>
          <t>STATUS</t>
        </is>
      </c>
      <c r="H133" s="101" t="n"/>
      <c r="I133" s="101" t="n"/>
      <c r="J133" s="128" t="inlineStr">
        <is>
          <t>ABOVE TARGET</t>
        </is>
      </c>
      <c r="K133" s="106" t="n"/>
    </row>
    <row r="134" ht="15" customHeight="1" s="99">
      <c r="A134" s="101" t="n"/>
      <c r="B134" s="101" t="n"/>
      <c r="C134" s="101" t="n"/>
      <c r="D134" s="101" t="n"/>
      <c r="E134" s="101" t="n"/>
      <c r="F134" s="101" t="n"/>
      <c r="G134" s="101" t="n"/>
      <c r="H134" s="101" t="n"/>
      <c r="I134" s="101" t="n"/>
      <c r="J134" s="101" t="n"/>
      <c r="K134" s="101" t="n"/>
    </row>
    <row r="135" ht="15" customHeight="1" s="99">
      <c r="A135" s="129" t="inlineStr">
        <is>
          <t>Legend:  ■ amber = factory input   ·   ■ grey = auto-calculated / auto-filled (locked)   ·   ① links to line plan / brand master</t>
        </is>
      </c>
    </row>
    <row r="136" ht="15" customHeight="1" s="99">
      <c r="A136" s="101" t="n"/>
      <c r="B136" s="101" t="n"/>
      <c r="C136" s="101" t="n"/>
      <c r="D136" s="101" t="n"/>
      <c r="E136" s="101" t="n"/>
      <c r="F136" s="101" t="n"/>
      <c r="G136" s="101" t="n"/>
      <c r="H136" s="101" t="n"/>
      <c r="I136" s="101" t="n"/>
      <c r="J136" s="101" t="n"/>
      <c r="K136" s="101" t="n"/>
    </row>
  </sheetData>
  <sheetProtection selectLockedCells="0" selectUnlockedCells="1" sheet="1" objects="0" insertRows="1" insertHyperlinks="1" autoFilter="1" scenarios="0" formatColumns="1" deleteColumns="1" insertColumns="1" pivotTables="1" deleteRows="1" formatCells="1" formatRows="1" sort="1" password="fafe"/>
  <mergeCells count="122">
    <mergeCell ref="J126:K126"/>
    <mergeCell ref="J82:K82"/>
    <mergeCell ref="J19:K19"/>
    <mergeCell ref="J28:K28"/>
    <mergeCell ref="J59:K59"/>
    <mergeCell ref="J60:K60"/>
    <mergeCell ref="J68:K68"/>
    <mergeCell ref="J53:K53"/>
    <mergeCell ref="J45:K45"/>
    <mergeCell ref="J108:K108"/>
    <mergeCell ref="J86:K86"/>
    <mergeCell ref="J95:K95"/>
    <mergeCell ref="J128:K128"/>
    <mergeCell ref="J31:K31"/>
    <mergeCell ref="A135:K135"/>
    <mergeCell ref="J21:K21"/>
    <mergeCell ref="J62:K62"/>
    <mergeCell ref="A125:K125"/>
    <mergeCell ref="J71:K71"/>
    <mergeCell ref="J129:K129"/>
    <mergeCell ref="J23:K23"/>
    <mergeCell ref="J58:K58"/>
    <mergeCell ref="J110:K110"/>
    <mergeCell ref="J64:K64"/>
    <mergeCell ref="J73:K73"/>
    <mergeCell ref="A11:K11"/>
    <mergeCell ref="C14:D14"/>
    <mergeCell ref="J57:K57"/>
    <mergeCell ref="J88:K88"/>
    <mergeCell ref="E14:F14"/>
    <mergeCell ref="J93:K93"/>
    <mergeCell ref="J102:K102"/>
    <mergeCell ref="J77:K77"/>
    <mergeCell ref="J34:K34"/>
    <mergeCell ref="J117:K117"/>
    <mergeCell ref="J99:K99"/>
    <mergeCell ref="J49:K49"/>
    <mergeCell ref="J27:K27"/>
    <mergeCell ref="J83:K83"/>
    <mergeCell ref="J132:K132"/>
    <mergeCell ref="J36:K36"/>
    <mergeCell ref="J119:K119"/>
    <mergeCell ref="J101:K101"/>
    <mergeCell ref="J20:K20"/>
    <mergeCell ref="J103:K103"/>
    <mergeCell ref="J85:K85"/>
    <mergeCell ref="J100:K100"/>
    <mergeCell ref="J94:K94"/>
    <mergeCell ref="J75:K75"/>
    <mergeCell ref="J22:K22"/>
    <mergeCell ref="J114:K114"/>
    <mergeCell ref="J46:K46"/>
    <mergeCell ref="J51:K51"/>
    <mergeCell ref="A10:K10"/>
    <mergeCell ref="J61:K61"/>
    <mergeCell ref="J97:K97"/>
    <mergeCell ref="J48:K48"/>
    <mergeCell ref="J29:K29"/>
    <mergeCell ref="J111:K111"/>
    <mergeCell ref="J81:K81"/>
    <mergeCell ref="J38:K38"/>
    <mergeCell ref="J131:K131"/>
    <mergeCell ref="A1:K1"/>
    <mergeCell ref="J40:K40"/>
    <mergeCell ref="J24:K24"/>
    <mergeCell ref="J89:K89"/>
    <mergeCell ref="J65:K65"/>
    <mergeCell ref="J74:K74"/>
    <mergeCell ref="J26:K26"/>
    <mergeCell ref="J35:K35"/>
    <mergeCell ref="E6:F6"/>
    <mergeCell ref="J25:K25"/>
    <mergeCell ref="A14:B14"/>
    <mergeCell ref="J113:K113"/>
    <mergeCell ref="J91:K91"/>
    <mergeCell ref="J66:K66"/>
    <mergeCell ref="A4:K4"/>
    <mergeCell ref="J50:K50"/>
    <mergeCell ref="J106:K106"/>
    <mergeCell ref="J133:K133"/>
    <mergeCell ref="J115:K115"/>
    <mergeCell ref="J130:K130"/>
    <mergeCell ref="J42:K42"/>
    <mergeCell ref="J52:K52"/>
    <mergeCell ref="J92:K92"/>
    <mergeCell ref="J39:K39"/>
    <mergeCell ref="J44:K44"/>
    <mergeCell ref="J67:K67"/>
    <mergeCell ref="J72:K72"/>
    <mergeCell ref="J116:K116"/>
    <mergeCell ref="J112:K112"/>
    <mergeCell ref="J37:K37"/>
    <mergeCell ref="J69:K69"/>
    <mergeCell ref="J84:K84"/>
    <mergeCell ref="J78:K78"/>
    <mergeCell ref="J127:K127"/>
    <mergeCell ref="J87:K87"/>
    <mergeCell ref="J30:K30"/>
    <mergeCell ref="J6:K6"/>
    <mergeCell ref="J98:K98"/>
    <mergeCell ref="J80:K80"/>
    <mergeCell ref="J107:K107"/>
    <mergeCell ref="J55:K55"/>
    <mergeCell ref="J70:K70"/>
    <mergeCell ref="J79:K79"/>
    <mergeCell ref="J104:K104"/>
    <mergeCell ref="A3:K3"/>
    <mergeCell ref="J54:K54"/>
    <mergeCell ref="J32:K32"/>
    <mergeCell ref="J63:K63"/>
    <mergeCell ref="J41:K41"/>
    <mergeCell ref="J109:K109"/>
    <mergeCell ref="J47:K47"/>
    <mergeCell ref="G130:I130"/>
    <mergeCell ref="J56:K56"/>
    <mergeCell ref="J96:K96"/>
    <mergeCell ref="J90:K90"/>
    <mergeCell ref="J105:K105"/>
    <mergeCell ref="J43:K43"/>
    <mergeCell ref="J18:K18"/>
    <mergeCell ref="J33:K33"/>
    <mergeCell ref="J76:K76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N50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1" zeroHeight="0" outlineLevelRow="0"/>
  <cols>
    <col width="4" customWidth="1" style="98" min="1" max="1"/>
    <col width="22" customWidth="1" style="98" min="2" max="2"/>
    <col width="28" customWidth="1" style="98" min="3" max="3"/>
    <col width="5" customWidth="1" style="98" min="4" max="4"/>
    <col width="18" customWidth="1" style="98" min="5" max="5"/>
    <col width="16" customWidth="1" style="98" min="7" max="7"/>
    <col width="14" customWidth="1" style="98" min="11" max="11"/>
  </cols>
  <sheetData>
    <row r="1" ht="37.5" customHeight="1" s="99">
      <c r="A1" s="130" t="inlineStr">
        <is>
          <t>GRAINSIFT  ·  RETAIL MARGIN CALCULATOR  ·  BRAND ONLY</t>
        </is>
      </c>
    </row>
    <row r="2" ht="18" customHeight="1" s="99">
      <c r="A2" s="131" t="inlineStr">
        <is>
          <t>🔒  STRICTLY CONFIDENTIAL  ·  Visible to Brand only  ·  Factory and Agent roles cannot access this sheet</t>
        </is>
      </c>
    </row>
    <row r="3" ht="15.75" customHeight="1" s="99">
      <c r="A3" s="132" t="inlineStr">
        <is>
          <t xml:space="preserve">  Auto-linked from Factory Costing Sheet · Yellow = Brand input · Green = Auto-calculated · Target FOB and Offer FOB compared</t>
        </is>
      </c>
    </row>
    <row r="4" ht="6" customHeight="1" s="99">
      <c r="A4" s="133" t="n"/>
    </row>
    <row r="5" ht="21.75" customHeight="1" s="99">
      <c r="A5" s="134" t="inlineStr">
        <is>
          <t xml:space="preserve">  A  ·  PRODUCT REFERENCE  ·  Auto-linked from Factory Costing</t>
        </is>
      </c>
    </row>
    <row r="6" ht="16.5" customHeight="1" s="99">
      <c r="A6" s="135" t="n"/>
      <c r="B6" s="136" t="inlineStr">
        <is>
          <t>BRAND / BUYER</t>
        </is>
      </c>
      <c r="D6" s="135" t="n"/>
      <c r="E6" s="136" t="inlineStr">
        <is>
          <t>STYLE NAME</t>
        </is>
      </c>
      <c r="G6" s="136" t="inlineStr">
        <is>
          <t>STYLE #</t>
        </is>
      </c>
      <c r="H6" s="135" t="n"/>
      <c r="I6" s="136" t="inlineStr">
        <is>
          <t>CATEGORY</t>
        </is>
      </c>
      <c r="K6" s="136" t="inlineStr">
        <is>
          <t>COSTING DATE</t>
        </is>
      </c>
      <c r="M6" s="136" t="inlineStr">
        <is>
          <t>STAGE</t>
        </is>
      </c>
      <c r="N6" s="135" t="n"/>
    </row>
    <row r="7" ht="21.75" customHeight="1" s="99">
      <c r="A7" s="135" t="n"/>
      <c r="B7" s="137">
        <f>IF('FACTORY COSTING'!A6="","",'FACTORY COSTING'!A6)</f>
        <v/>
      </c>
      <c r="C7" s="138" t="n"/>
      <c r="D7" s="137">
        <f>IF('FACTORY COSTING'!C6="","",'FACTORY COSTING'!C6)</f>
        <v/>
      </c>
      <c r="E7" s="137">
        <f>IF('FACTORY COSTING'!E6="","",'FACTORY COSTING'!E6)</f>
        <v/>
      </c>
      <c r="F7" s="138" t="n"/>
      <c r="G7" s="137">
        <f>IF('FACTORY COSTING'!H6="","",'FACTORY COSTING'!H6)</f>
        <v/>
      </c>
      <c r="H7" s="138" t="n"/>
      <c r="I7" s="137">
        <f>IF('FACTORY COSTING'!A8="","",'FACTORY COSTING'!A8)</f>
        <v/>
      </c>
      <c r="J7" s="138" t="n"/>
      <c r="K7" s="137">
        <f>IF('FACTORY COSTING'!J6="","",'FACTORY COSTING'!J6)</f>
        <v/>
      </c>
      <c r="L7" s="138" t="n"/>
      <c r="M7" s="137">
        <f>IF('FACTORY COSTING'!E8="","",'FACTORY COSTING'!E8)</f>
        <v/>
      </c>
      <c r="N7" s="138" t="n"/>
    </row>
    <row r="8" ht="6" customHeight="1" s="99">
      <c r="A8" s="133" t="n"/>
    </row>
    <row r="9" ht="21.75" customHeight="1" s="99">
      <c r="A9" s="134" t="inlineStr">
        <is>
          <t xml:space="preserve">  B  ·  FOB COMPARISON  ·  Target FOB (from Line Plan)  vs  Offer FOB (from Factory / Agent)</t>
        </is>
      </c>
    </row>
    <row r="10" ht="16.5" customHeight="1" s="99">
      <c r="A10" s="135" t="n"/>
      <c r="B10" s="135" t="n"/>
      <c r="C10" s="139" t="n"/>
      <c r="E10" s="140" t="inlineStr">
        <is>
          <t>TARGET FOB
(from Line Plan)</t>
        </is>
      </c>
      <c r="G10" s="139" t="inlineStr">
        <is>
          <t>OFFER FOB
(Factory / Agent)</t>
        </is>
      </c>
      <c r="I10" s="139" t="inlineStr">
        <is>
          <t>VARIANCE
(Offer − Target)</t>
        </is>
      </c>
      <c r="K10" s="139" t="inlineStr">
        <is>
          <t>VARIANCE %</t>
        </is>
      </c>
      <c r="M10" s="139" t="inlineStr">
        <is>
          <t>STATUS</t>
        </is>
      </c>
    </row>
    <row r="11" ht="24" customHeight="1" s="99">
      <c r="A11" s="135" t="n"/>
      <c r="B11" s="141" t="inlineStr">
        <is>
          <t>FOB  (USD per unit)</t>
        </is>
      </c>
      <c r="E11" s="142">
        <f>IF('FACTORY COSTING'!I8="","",'FACTORY COSTING'!I8)</f>
        <v/>
      </c>
      <c r="G11" s="142">
        <f>IF('FACTORY COSTING'!J130=0,"",'FACTORY COSTING'!J130)</f>
        <v/>
      </c>
      <c r="I11" s="143">
        <f>IF(AND(ISNUMBER(G11),ISNUMBER(E11)),G11-E11,"—")</f>
        <v/>
      </c>
      <c r="K11" s="144">
        <f>IF(AND(ISNUMBER(G11),ISNUMBER(E11),E11&lt;&gt;0),(G11-E11)/E11,"—")</f>
        <v/>
      </c>
      <c r="M11" s="145">
        <f>IF(OR(NOT(ISNUMBER(G11)),NOT(ISNUMBER(E11))),"—",IF(G11&lt;=E11,"✅ On Target",IF((G11-E11)/E11&lt;=0.05,"⚠ Slightly Over","❌ Over Budget")))</f>
        <v/>
      </c>
    </row>
    <row r="12" ht="6" customHeight="1" s="99">
      <c r="A12" s="133" t="n"/>
    </row>
    <row r="13" ht="21.75" customHeight="1" s="99">
      <c r="A13" s="134" t="inlineStr">
        <is>
          <t xml:space="preserve">  C  ·  DESTINATION &amp; LANDED COST  ·  Enter destination settings — or auto-loaded from Brand Master</t>
        </is>
      </c>
    </row>
    <row r="14" ht="16.5" customHeight="1" s="99">
      <c r="A14" s="135" t="n"/>
      <c r="B14" s="136" t="inlineStr">
        <is>
          <t>COST ITEM</t>
        </is>
      </c>
      <c r="E14" s="136" t="inlineStr">
        <is>
          <t>VALUE / RATE</t>
        </is>
      </c>
      <c r="G14" s="136" t="inlineStr">
        <is>
          <t>UNIT</t>
        </is>
      </c>
      <c r="I14" s="146" t="inlineStr">
        <is>
          <t>@ TARGET FOB (USD)</t>
        </is>
      </c>
      <c r="K14" s="136" t="inlineStr">
        <is>
          <t>@ OFFER FOB (USD)</t>
        </is>
      </c>
      <c r="M14" s="136" t="inlineStr">
        <is>
          <t>NOTE</t>
        </is>
      </c>
    </row>
    <row r="15" ht="19.5" customHeight="1" s="99">
      <c r="A15" s="135" t="n"/>
      <c r="B15" s="147" t="inlineStr">
        <is>
          <t>Destination Market</t>
        </is>
      </c>
      <c r="E15" s="148" t="n"/>
      <c r="F15" s="149" t="inlineStr">
        <is>
          <t>Market (e.g. US / EU / JP)</t>
        </is>
      </c>
      <c r="I15" s="135" t="n"/>
      <c r="J15" s="135" t="n"/>
      <c r="K15" s="135" t="n"/>
      <c r="L15" s="135" t="n"/>
      <c r="M15" s="135" t="n"/>
      <c r="N15" s="135" t="n"/>
    </row>
    <row r="16" ht="19.5" customHeight="1" s="99">
      <c r="A16" s="135" t="n"/>
      <c r="B16" s="147" t="inlineStr">
        <is>
          <t>Sales Channel</t>
        </is>
      </c>
      <c r="E16" s="148" t="n"/>
      <c r="F16" s="149" t="inlineStr">
        <is>
          <t>DTC / Wholesale / Outlet</t>
        </is>
      </c>
      <c r="I16" s="135" t="n"/>
      <c r="J16" s="135" t="n"/>
      <c r="K16" s="135" t="n"/>
      <c r="L16" s="135" t="n"/>
      <c r="M16" s="135" t="n"/>
      <c r="N16" s="135" t="n"/>
    </row>
    <row r="17" ht="19.5" customHeight="1" s="99">
      <c r="A17" s="135" t="n"/>
      <c r="B17" s="147" t="inlineStr">
        <is>
          <t>Import Duty %</t>
        </is>
      </c>
      <c r="E17" s="150" t="n">
        <v>0.08</v>
      </c>
      <c r="F17" s="149" t="inlineStr">
        <is>
          <t>%  (enter as decimal)</t>
        </is>
      </c>
      <c r="I17" s="135" t="n"/>
      <c r="J17" s="135" t="n"/>
      <c r="K17" s="135" t="n"/>
      <c r="L17" s="135" t="n"/>
      <c r="M17" s="135" t="n"/>
      <c r="N17" s="135" t="n"/>
    </row>
    <row r="18" ht="19.5" customHeight="1" s="99">
      <c r="A18" s="135" t="n"/>
      <c r="B18" s="147" t="inlineStr">
        <is>
          <t>Ocean Freight (USD/unit)</t>
        </is>
      </c>
      <c r="E18" s="151" t="n">
        <v>1.8</v>
      </c>
      <c r="F18" s="149" t="inlineStr">
        <is>
          <t>USD per finished unit</t>
        </is>
      </c>
      <c r="I18" s="135" t="n"/>
      <c r="J18" s="135" t="n"/>
      <c r="K18" s="135" t="n"/>
      <c r="L18" s="135" t="n"/>
      <c r="M18" s="135" t="n"/>
      <c r="N18" s="135" t="n"/>
    </row>
    <row r="19" ht="19.5" customHeight="1" s="99">
      <c r="A19" s="135" t="n"/>
      <c r="B19" s="152" t="inlineStr">
        <is>
          <t>Import Handling / ISF</t>
        </is>
      </c>
      <c r="E19" s="153" t="n">
        <v>0.25</v>
      </c>
      <c r="F19" s="149" t="inlineStr">
        <is>
          <t>USD per unit (optional)</t>
        </is>
      </c>
      <c r="I19" s="135" t="n"/>
      <c r="J19" s="135" t="n"/>
      <c r="K19" s="135" t="n"/>
      <c r="L19" s="135" t="n"/>
      <c r="M19" s="135" t="n"/>
      <c r="N19" s="135" t="n"/>
    </row>
    <row r="20" ht="19.5" customHeight="1" s="99">
      <c r="A20" s="135" t="n"/>
      <c r="B20" s="152" t="inlineStr">
        <is>
          <t>Insurance %  (of FOB)</t>
        </is>
      </c>
      <c r="E20" s="154" t="n">
        <v>0.005</v>
      </c>
      <c r="F20" s="149" t="inlineStr">
        <is>
          <t>%  (enter as decimal)</t>
        </is>
      </c>
      <c r="I20" s="135" t="n"/>
      <c r="J20" s="135" t="n"/>
      <c r="K20" s="135" t="n"/>
      <c r="L20" s="135" t="n"/>
      <c r="M20" s="135" t="n"/>
      <c r="N20" s="135" t="n"/>
    </row>
    <row r="21" ht="19.5" customHeight="1" s="99">
      <c r="A21" s="135" t="n"/>
      <c r="B21" s="152" t="inlineStr">
        <is>
          <t>Agent / Handling Fees</t>
        </is>
      </c>
      <c r="E21" s="153" t="n">
        <v>0</v>
      </c>
      <c r="F21" s="149" t="inlineStr">
        <is>
          <t>USD per unit (optional)</t>
        </is>
      </c>
      <c r="I21" s="135" t="n"/>
      <c r="J21" s="135" t="n"/>
      <c r="K21" s="135" t="n"/>
      <c r="L21" s="135" t="n"/>
      <c r="M21" s="135" t="n"/>
      <c r="N21" s="135" t="n"/>
    </row>
    <row r="22" ht="21.75" customHeight="1" s="99">
      <c r="A22" s="135" t="n"/>
      <c r="B22" s="155" t="inlineStr">
        <is>
          <t>LANDED COST (Total)</t>
        </is>
      </c>
      <c r="E22" s="135" t="n"/>
      <c r="F22" s="135" t="n"/>
      <c r="G22" s="135" t="n"/>
      <c r="H22" s="135" t="n"/>
      <c r="I22" s="156">
        <f>IF(ISNUMBER(E11),E11+(E11*IF(ISNUMBER(E17),E17,0))+IF(ISNUMBER(E18),E18,0)+IF(ISNUMBER(E19),E19,0)+(E11*IF(ISNUMBER(E20),E20,0))+IF(ISNUMBER(E21),E21,0),"—")</f>
        <v/>
      </c>
      <c r="K22" s="156">
        <f>IF(ISNUMBER(G11),G11+(G11*IF(ISNUMBER(E17),E17,0))+IF(ISNUMBER(E18),E18,0)+IF(ISNUMBER(E19),E19,0)+(G11*IF(ISNUMBER(E20),E20,0))+IF(ISNUMBER(E21),E21,0),"—")</f>
        <v/>
      </c>
      <c r="M22" s="157" t="inlineStr">
        <is>
          <t>Auto-calculated</t>
        </is>
      </c>
    </row>
    <row r="23" ht="6" customHeight="1" s="99">
      <c r="A23" s="133" t="n"/>
    </row>
    <row r="24" ht="21.75" customHeight="1" s="99">
      <c r="A24" s="134" t="inlineStr">
        <is>
          <t xml:space="preserve">  D  ·  RETAIL MARGIN ANALYSIS  ·  Does this product meet your retail margin target?</t>
        </is>
      </c>
    </row>
    <row r="25" ht="16.5" customHeight="1" s="99">
      <c r="A25" s="135" t="n"/>
      <c r="B25" s="136" t="inlineStr">
        <is>
          <t>METRIC</t>
        </is>
      </c>
      <c r="E25" s="136" t="inlineStr">
        <is>
          <t>INPUT / SETTINGS</t>
        </is>
      </c>
      <c r="I25" s="146" t="inlineStr">
        <is>
          <t>@ TARGET FOB</t>
        </is>
      </c>
      <c r="K25" s="158" t="inlineStr">
        <is>
          <t>@ OFFER FOB</t>
        </is>
      </c>
      <c r="M25" s="136" t="inlineStr">
        <is>
          <t>NOTE</t>
        </is>
      </c>
    </row>
    <row r="26" ht="21.75" customHeight="1" s="99">
      <c r="A26" s="135" t="n"/>
      <c r="B26" s="147" t="inlineStr">
        <is>
          <t>Target Retail Price (USD)</t>
        </is>
      </c>
      <c r="E26" s="159" t="n"/>
      <c r="F26" s="160" t="n"/>
      <c r="G26" s="160" t="n"/>
      <c r="H26" s="160" t="n"/>
      <c r="I26" s="161" t="inlineStr">
        <is>
          <t>—</t>
        </is>
      </c>
      <c r="K26" s="161" t="inlineStr">
        <is>
          <t>—</t>
        </is>
      </c>
      <c r="M26" s="149" t="inlineStr">
        <is>
          <t>★ Enter target retail price per unit (USD)</t>
        </is>
      </c>
    </row>
    <row r="27" ht="21.75" customHeight="1" s="99">
      <c r="A27" s="135" t="n"/>
      <c r="B27" s="147" t="inlineStr">
        <is>
          <t>Target Gross Margin %  (your goal)</t>
        </is>
      </c>
      <c r="E27" s="162" t="n">
        <v>0.55</v>
      </c>
      <c r="F27" s="160" t="n"/>
      <c r="G27" s="160" t="n"/>
      <c r="H27" s="160" t="n"/>
      <c r="I27" s="163" t="inlineStr">
        <is>
          <t>—</t>
        </is>
      </c>
      <c r="K27" s="163" t="inlineStr">
        <is>
          <t>—</t>
        </is>
      </c>
      <c r="M27" s="149" t="inlineStr">
        <is>
          <t>From Brand Master Sheet 06 (Retail Margin)</t>
        </is>
      </c>
    </row>
    <row r="28" ht="21.75" customHeight="1" s="99">
      <c r="A28" s="135" t="n"/>
      <c r="B28" s="141" t="inlineStr">
        <is>
          <t>Landed Cost (USD)</t>
        </is>
      </c>
      <c r="E28" s="157" t="inlineStr">
        <is>
          <t>Auto-linked from Section C</t>
        </is>
      </c>
      <c r="I28" s="164">
        <f>IF(ISNUMBER(I22),I22,"—")</f>
        <v/>
      </c>
      <c r="K28" s="164">
        <f>IF(ISNUMBER(K22),K22,"—")</f>
        <v/>
      </c>
      <c r="M28" s="165" t="n"/>
    </row>
    <row r="29" ht="21.75" customHeight="1" s="99">
      <c r="A29" s="135" t="n"/>
      <c r="B29" s="152" t="inlineStr">
        <is>
          <t>Gross Profit $ (Retail − Landed)</t>
        </is>
      </c>
      <c r="E29" s="157" t="inlineStr">
        <is>
          <t>Auto-calculated</t>
        </is>
      </c>
      <c r="I29" s="143">
        <f>IF(AND(ISNUMBER(E26),ISNUMBER(I28),E26&gt;0),E26-I28,"—")</f>
        <v/>
      </c>
      <c r="K29" s="143">
        <f>IF(AND(ISNUMBER(E26),ISNUMBER(K28),E26&gt;0),E26-K28,"—")</f>
        <v/>
      </c>
      <c r="M29" s="149" t="inlineStr">
        <is>
          <t>(Retail − Landed Cost)</t>
        </is>
      </c>
    </row>
    <row r="30" ht="24" customHeight="1" s="99">
      <c r="A30" s="135" t="n"/>
      <c r="B30" s="134" t="inlineStr">
        <is>
          <t>ACTUAL Gross Margin %</t>
        </is>
      </c>
      <c r="E30" s="166" t="inlineStr">
        <is>
          <t>★ KEY RESULT — compare to Target Margin below</t>
        </is>
      </c>
      <c r="I30" s="167">
        <f>IF(AND(ISNUMBER(E26),ISNUMBER(I28),E26&gt;0),(E26-I28)/E26,"—")</f>
        <v/>
      </c>
      <c r="K30" s="167">
        <f>IF(AND(ISNUMBER(E26),ISNUMBER(K28),E26&gt;0),(E26-K28)/E26,"—")</f>
        <v/>
      </c>
      <c r="M30" s="165" t="n"/>
    </row>
    <row r="31" ht="21.75" customHeight="1" s="99">
      <c r="A31" s="135" t="n"/>
      <c r="B31" s="152" t="inlineStr">
        <is>
          <t>Target Margin %  (brand goal)</t>
        </is>
      </c>
      <c r="E31" s="149" t="inlineStr">
        <is>
          <t>From cell E27 above</t>
        </is>
      </c>
      <c r="I31" s="168">
        <f>E27</f>
        <v/>
      </c>
      <c r="K31" s="168">
        <f>E27</f>
        <v/>
      </c>
      <c r="M31" s="165" t="n"/>
    </row>
    <row r="32" ht="21.75" customHeight="1" s="99">
      <c r="A32" s="135" t="n"/>
      <c r="B32" s="152" t="inlineStr">
        <is>
          <t>Margin Gap  (Actual − Target)</t>
        </is>
      </c>
      <c r="E32" s="149" t="inlineStr">
        <is>
          <t>Positive = above target  ✅  /  Negative = below target  ❌</t>
        </is>
      </c>
      <c r="I32" s="169">
        <f>IF(AND(ISNUMBER(I30),ISNUMBER(E27)),I30-E27,"—")</f>
        <v/>
      </c>
      <c r="K32" s="169">
        <f>IF(AND(ISNUMBER(K30),ISNUMBER(E27)),K30-E27,"—")</f>
        <v/>
      </c>
      <c r="M32" s="165" t="n"/>
    </row>
    <row r="33" ht="25.5" customHeight="1" s="99">
      <c r="A33" s="135" t="n"/>
      <c r="B33" s="134" t="inlineStr">
        <is>
          <t>STATUS</t>
        </is>
      </c>
      <c r="E33" s="166" t="inlineStr">
        <is>
          <t>★ Final verdict — share with sourcing team</t>
        </is>
      </c>
      <c r="I33" s="170">
        <f>IF(NOT(ISNUMBER(I30)),"—",IF(I30&gt;=E27,"✅ TARGET MET",IF(I30&gt;=(E27-0.05),"⚠ CLOSE — REVIEW","❌ BELOW TARGET")))</f>
        <v/>
      </c>
      <c r="K33" s="170">
        <f>IF(NOT(ISNUMBER(K30)),"—",IF(K30&gt;=E27,"✅ TARGET MET",IF(K30&gt;=(E27-0.05),"⚠ CLOSE — REVIEW","❌ BELOW TARGET")))</f>
        <v/>
      </c>
      <c r="M33" s="165" t="n"/>
    </row>
    <row r="34" ht="6" customHeight="1" s="99">
      <c r="A34" s="133" t="n"/>
    </row>
    <row r="35" ht="21.75" customHeight="1" s="99">
      <c r="A35" s="134" t="inlineStr">
        <is>
          <t xml:space="preserve">  E  ·  BREAKEVEN FOB  ·  What is the maximum FOB to hit your target margin?</t>
        </is>
      </c>
    </row>
    <row r="36" ht="16.5" customHeight="1" s="99">
      <c r="A36" s="135" t="n"/>
      <c r="B36" s="136" t="inlineStr">
        <is>
          <t>ITEM</t>
        </is>
      </c>
      <c r="E36" s="136" t="inlineStr">
        <is>
          <t>VALUE</t>
        </is>
      </c>
      <c r="G36" s="136" t="inlineStr">
        <is>
          <t>FORMULA / NOTE</t>
        </is>
      </c>
      <c r="K36" s="136" t="inlineStr">
        <is>
          <t>IMPLICATION</t>
        </is>
      </c>
    </row>
    <row r="37" ht="21.75" customHeight="1" s="99">
      <c r="A37" s="135" t="n"/>
      <c r="B37" s="152" t="inlineStr">
        <is>
          <t>Retail Price (from D above)</t>
        </is>
      </c>
      <c r="E37" s="171">
        <f>IF(ISNUMBER(E26),E26,"—")</f>
        <v/>
      </c>
      <c r="G37" s="149" t="inlineStr">
        <is>
          <t>Linked from Section D</t>
        </is>
      </c>
      <c r="K37" s="165" t="n"/>
    </row>
    <row r="38" ht="21.75" customHeight="1" s="99">
      <c r="A38" s="135" t="n"/>
      <c r="B38" s="152" t="inlineStr">
        <is>
          <t>Landing Costs excl. FOB  (Duty+Freight+etc)</t>
        </is>
      </c>
      <c r="E38" s="171">
        <f>IF(AND(ISNUMBER(E18),ISNUMBER(E19),ISNUMBER(E21)),E18+E19+E21,"—")</f>
        <v/>
      </c>
      <c r="G38" s="149" t="inlineStr">
        <is>
          <t>Freight + Handling + Agent (fixed costs per unit)</t>
        </is>
      </c>
      <c r="K38" s="165" t="n"/>
    </row>
    <row r="39" ht="24" customHeight="1" s="99">
      <c r="A39" s="135" t="n"/>
      <c r="B39" s="134" t="inlineStr">
        <is>
          <t>MAX FOB  to hit target margin</t>
        </is>
      </c>
      <c r="E39" s="172">
        <f>IF(AND(ISNUMBER(E26),ISNUMBER(E27),ISNUMBER(E18)),(E26*(1-E27)-(IF(ISNUMBER(E18),E18,0)+IF(ISNUMBER(E19),E19,0)+IF(ISNUMBER(E21),E21,0)))/(1+IF(ISNUMBER(E17),E17,0)+IF(ISNUMBER(E20),E20,0)),"—")</f>
        <v/>
      </c>
      <c r="G39" s="173" t="inlineStr">
        <is>
          <t>(Retail × (1 − Target%) − Fixed Costs) ÷ (1 + Duty% + Insurance%)</t>
        </is>
      </c>
      <c r="K39" s="174" t="inlineStr">
        <is>
          <t>This is the maximum you can pay as FOB</t>
        </is>
      </c>
    </row>
    <row r="40" ht="24" customHeight="1" s="99">
      <c r="A40" s="135" t="n"/>
      <c r="B40" s="134" t="inlineStr">
        <is>
          <t>OFFER FOB  (submitted)</t>
        </is>
      </c>
      <c r="E40" s="175">
        <f>IF(ISNUMBER(G11),G11,"—")</f>
        <v/>
      </c>
      <c r="G40" s="157" t="inlineStr">
        <is>
          <t>Linked from Section B (Factory / Agent Offer FOB)</t>
        </is>
      </c>
      <c r="K40" s="165" t="n"/>
    </row>
    <row r="41" ht="24" customHeight="1" s="99">
      <c r="A41" s="135" t="n"/>
      <c r="B41" s="134" t="inlineStr">
        <is>
          <t>NEGOTIATION GAP  (Max − Offer FOB)</t>
        </is>
      </c>
      <c r="E41" s="176">
        <f>IF(AND(ISNUMBER(E39),ISNUMBER(E40)),E39-E40,"—")</f>
        <v/>
      </c>
      <c r="G41" s="157" t="inlineStr">
        <is>
          <t>Negative = need to negotiate down by this amount</t>
        </is>
      </c>
      <c r="K41" s="177">
        <f>IF(NOT(ISNUMBER(E41)),"—",IF(E41&gt;=0,"✅ FOB within budget — margin achievable",IF(E41&lt;0,"❌ Need FOB reduction: $"&amp;TEXT(ABS(E41),"0.00")&amp;" / unit","—")))</f>
        <v/>
      </c>
    </row>
    <row r="42" ht="6" customHeight="1" s="99">
      <c r="A42" s="133" t="n"/>
    </row>
    <row r="43" ht="21.75" customHeight="1" s="99">
      <c r="A43" s="134" t="inlineStr">
        <is>
          <t xml:space="preserve">  F  ·  BRAND NOTES  ·  Internal sourcing notes (not shared with factory or agent)</t>
        </is>
      </c>
    </row>
    <row r="44" ht="15.75" customHeight="1" s="99">
      <c r="A44" s="135" t="n"/>
      <c r="B44" s="136" t="inlineStr">
        <is>
          <t>DATE</t>
        </is>
      </c>
      <c r="D44" s="136" t="inlineStr">
        <is>
          <t>REVIEWER</t>
        </is>
      </c>
      <c r="G44" s="136" t="inlineStr">
        <is>
          <t>NOTES / DECISION</t>
        </is>
      </c>
    </row>
    <row r="45" ht="19.5" customHeight="1" s="99">
      <c r="A45" s="135" t="n"/>
      <c r="B45" s="178" t="n"/>
      <c r="C45" s="179" t="n"/>
      <c r="D45" s="178" t="n"/>
      <c r="E45" s="179" t="n"/>
      <c r="F45" s="179" t="n"/>
      <c r="G45" s="178" t="n"/>
      <c r="H45" s="179" t="n"/>
      <c r="I45" s="179" t="n"/>
      <c r="J45" s="179" t="n"/>
      <c r="K45" s="179" t="n"/>
      <c r="L45" s="179" t="n"/>
      <c r="M45" s="179" t="n"/>
      <c r="N45" s="179" t="n"/>
    </row>
    <row r="46" ht="19.5" customHeight="1" s="99">
      <c r="A46" s="135" t="n"/>
      <c r="B46" s="178" t="n"/>
      <c r="C46" s="179" t="n"/>
      <c r="D46" s="178" t="n"/>
      <c r="E46" s="179" t="n"/>
      <c r="F46" s="179" t="n"/>
      <c r="G46" s="178" t="n"/>
      <c r="H46" s="179" t="n"/>
      <c r="I46" s="179" t="n"/>
      <c r="J46" s="179" t="n"/>
      <c r="K46" s="179" t="n"/>
      <c r="L46" s="179" t="n"/>
      <c r="M46" s="179" t="n"/>
      <c r="N46" s="179" t="n"/>
    </row>
    <row r="47" ht="19.5" customHeight="1" s="99">
      <c r="A47" s="135" t="n"/>
      <c r="B47" s="178" t="n"/>
      <c r="C47" s="179" t="n"/>
      <c r="D47" s="178" t="n"/>
      <c r="E47" s="179" t="n"/>
      <c r="F47" s="179" t="n"/>
      <c r="G47" s="178" t="n"/>
      <c r="H47" s="179" t="n"/>
      <c r="I47" s="179" t="n"/>
      <c r="J47" s="179" t="n"/>
      <c r="K47" s="179" t="n"/>
      <c r="L47" s="179" t="n"/>
      <c r="M47" s="179" t="n"/>
      <c r="N47" s="179" t="n"/>
    </row>
    <row r="48" ht="19.5" customHeight="1" s="99">
      <c r="A48" s="135" t="n"/>
      <c r="B48" s="178" t="n"/>
      <c r="C48" s="179" t="n"/>
      <c r="D48" s="178" t="n"/>
      <c r="E48" s="179" t="n"/>
      <c r="F48" s="179" t="n"/>
      <c r="G48" s="178" t="n"/>
      <c r="H48" s="179" t="n"/>
      <c r="I48" s="179" t="n"/>
      <c r="J48" s="179" t="n"/>
      <c r="K48" s="179" t="n"/>
      <c r="L48" s="179" t="n"/>
      <c r="M48" s="179" t="n"/>
      <c r="N48" s="179" t="n"/>
    </row>
    <row r="49" ht="15" customHeight="1" s="99">
      <c r="A49" s="135" t="n"/>
      <c r="B49" s="180" t="n"/>
      <c r="C49" s="180" t="n"/>
      <c r="D49" s="180" t="n"/>
      <c r="E49" s="180" t="n"/>
      <c r="F49" s="180" t="n"/>
      <c r="G49" s="180" t="n"/>
      <c r="H49" s="180" t="n"/>
      <c r="I49" s="180" t="n"/>
      <c r="J49" s="180" t="n"/>
      <c r="K49" s="180" t="n"/>
      <c r="L49" s="180" t="n"/>
      <c r="M49" s="180" t="n"/>
      <c r="N49" s="135" t="n"/>
    </row>
    <row r="50" ht="13.5" customHeight="1" s="99">
      <c r="A50" s="181" t="inlineStr">
        <is>
          <t xml:space="preserve">  ⚠  This sheet is generated by GRAINSIFT and is BRAND CONFIDENTIAL. It is never included in factory or agent costing packages.   |   docs.grainsift.com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fafe"/>
  <mergeCells count="146">
    <mergeCell ref="A9:N9"/>
    <mergeCell ref="B11:D11"/>
    <mergeCell ref="F18:H18"/>
    <mergeCell ref="K33:L33"/>
    <mergeCell ref="F17:H17"/>
    <mergeCell ref="K38:N38"/>
    <mergeCell ref="E32:H32"/>
    <mergeCell ref="D47:F47"/>
    <mergeCell ref="I26:J26"/>
    <mergeCell ref="K26:L26"/>
    <mergeCell ref="B28:D28"/>
    <mergeCell ref="G40:J40"/>
    <mergeCell ref="B37:D37"/>
    <mergeCell ref="I25:J25"/>
    <mergeCell ref="M10:N10"/>
    <mergeCell ref="B30:D30"/>
    <mergeCell ref="B20:D20"/>
    <mergeCell ref="M25:N25"/>
    <mergeCell ref="M33:N33"/>
    <mergeCell ref="E36:F36"/>
    <mergeCell ref="A23:N23"/>
    <mergeCell ref="A8:N8"/>
    <mergeCell ref="K28:L28"/>
    <mergeCell ref="G46:N46"/>
    <mergeCell ref="F21:H21"/>
    <mergeCell ref="E27:H27"/>
    <mergeCell ref="I30:J30"/>
    <mergeCell ref="K30:L30"/>
    <mergeCell ref="I6:J6"/>
    <mergeCell ref="A34:N34"/>
    <mergeCell ref="K39:N39"/>
    <mergeCell ref="B17:D17"/>
    <mergeCell ref="E14:F14"/>
    <mergeCell ref="K37:N37"/>
    <mergeCell ref="A1:N1"/>
    <mergeCell ref="B19:D19"/>
    <mergeCell ref="E38:F38"/>
    <mergeCell ref="G7:H7"/>
    <mergeCell ref="I32:J32"/>
    <mergeCell ref="I7:J7"/>
    <mergeCell ref="K32:L32"/>
    <mergeCell ref="E40:F40"/>
    <mergeCell ref="M7:N7"/>
    <mergeCell ref="A3:N3"/>
    <mergeCell ref="B36:D36"/>
    <mergeCell ref="A12:N12"/>
    <mergeCell ref="I33:J33"/>
    <mergeCell ref="K27:L27"/>
    <mergeCell ref="G38:J38"/>
    <mergeCell ref="M27:N27"/>
    <mergeCell ref="A5:N5"/>
    <mergeCell ref="K41:N41"/>
    <mergeCell ref="G45:N45"/>
    <mergeCell ref="B6:C6"/>
    <mergeCell ref="B31:D31"/>
    <mergeCell ref="A4:N4"/>
    <mergeCell ref="I10:J10"/>
    <mergeCell ref="D46:F46"/>
    <mergeCell ref="K10:L10"/>
    <mergeCell ref="G47:N47"/>
    <mergeCell ref="A43:N43"/>
    <mergeCell ref="B21:D21"/>
    <mergeCell ref="G44:N44"/>
    <mergeCell ref="K6:L6"/>
    <mergeCell ref="B39:D39"/>
    <mergeCell ref="F15:H15"/>
    <mergeCell ref="K25:L25"/>
    <mergeCell ref="B14:D14"/>
    <mergeCell ref="E26:H26"/>
    <mergeCell ref="B7:C7"/>
    <mergeCell ref="A24:N24"/>
    <mergeCell ref="G11:H11"/>
    <mergeCell ref="I11:J11"/>
    <mergeCell ref="E25:H25"/>
    <mergeCell ref="E39:F39"/>
    <mergeCell ref="K29:L29"/>
    <mergeCell ref="K11:L11"/>
    <mergeCell ref="M11:N11"/>
    <mergeCell ref="K31:L31"/>
    <mergeCell ref="M31:N31"/>
    <mergeCell ref="B44:C44"/>
    <mergeCell ref="E6:F6"/>
    <mergeCell ref="A50:N50"/>
    <mergeCell ref="G39:J39"/>
    <mergeCell ref="B41:D41"/>
    <mergeCell ref="A2:N2"/>
    <mergeCell ref="E29:H29"/>
    <mergeCell ref="D44:F44"/>
    <mergeCell ref="B25:D25"/>
    <mergeCell ref="G37:J37"/>
    <mergeCell ref="M26:N26"/>
    <mergeCell ref="F16:H16"/>
    <mergeCell ref="K7:L7"/>
    <mergeCell ref="K40:N40"/>
    <mergeCell ref="E31:H31"/>
    <mergeCell ref="M29:N29"/>
    <mergeCell ref="E7:F7"/>
    <mergeCell ref="B22:D22"/>
    <mergeCell ref="E41:F41"/>
    <mergeCell ref="B45:C45"/>
    <mergeCell ref="D45:F45"/>
    <mergeCell ref="A13:N13"/>
    <mergeCell ref="F20:H20"/>
    <mergeCell ref="B47:C47"/>
    <mergeCell ref="B46:C46"/>
    <mergeCell ref="I27:J27"/>
    <mergeCell ref="D48:F48"/>
    <mergeCell ref="B29:D29"/>
    <mergeCell ref="G41:J41"/>
    <mergeCell ref="B38:D38"/>
    <mergeCell ref="G48:N48"/>
    <mergeCell ref="B48:C48"/>
    <mergeCell ref="C10:D10"/>
    <mergeCell ref="E10:F10"/>
    <mergeCell ref="G10:H10"/>
    <mergeCell ref="B40:D40"/>
    <mergeCell ref="I22:J22"/>
    <mergeCell ref="I28:J28"/>
    <mergeCell ref="B15:D15"/>
    <mergeCell ref="K22:L22"/>
    <mergeCell ref="E33:H33"/>
    <mergeCell ref="M22:N22"/>
    <mergeCell ref="G36:J36"/>
    <mergeCell ref="B33:D33"/>
    <mergeCell ref="M30:N30"/>
    <mergeCell ref="K36:N36"/>
    <mergeCell ref="B32:D32"/>
    <mergeCell ref="E11:F11"/>
    <mergeCell ref="M28:N28"/>
    <mergeCell ref="B26:D26"/>
    <mergeCell ref="G14:H14"/>
    <mergeCell ref="I14:J14"/>
    <mergeCell ref="A42:N42"/>
    <mergeCell ref="K14:L14"/>
    <mergeCell ref="E28:H28"/>
    <mergeCell ref="B16:D16"/>
    <mergeCell ref="I29:J29"/>
    <mergeCell ref="F19:H19"/>
    <mergeCell ref="A35:N35"/>
    <mergeCell ref="M32:N32"/>
    <mergeCell ref="M14:N14"/>
    <mergeCell ref="E30:H30"/>
    <mergeCell ref="B18:D18"/>
    <mergeCell ref="B27:D27"/>
    <mergeCell ref="E37:F37"/>
    <mergeCell ref="I31:J3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J33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1" zeroHeight="0" outlineLevelRow="0"/>
  <cols>
    <col width="10" customWidth="1" style="98" min="1" max="10"/>
  </cols>
  <sheetData>
    <row r="1" ht="25.5" customHeight="1" s="99">
      <c r="A1" s="100" t="inlineStr">
        <is>
          <t>GRAINSIFT  ·  PRODUCT PHOTOS  ·  SAMPLE &amp; DETAIL RECORD</t>
        </is>
      </c>
    </row>
    <row r="2" ht="15" customHeight="1" s="99">
      <c r="A2" s="129" t="inlineStr">
        <is>
          <t xml:space="preserve">  After the sample is approved, insert photos into the frames below.  Right-click a frame → insert / place picture.</t>
        </is>
      </c>
    </row>
    <row r="3" ht="15" customHeight="1" s="99">
      <c r="A3" s="101" t="n"/>
      <c r="B3" s="101" t="n"/>
      <c r="C3" s="101" t="n"/>
      <c r="D3" s="101" t="n"/>
      <c r="E3" s="101" t="n"/>
      <c r="F3" s="101" t="n"/>
      <c r="G3" s="101" t="n"/>
      <c r="H3" s="101" t="n"/>
      <c r="I3" s="101" t="n"/>
      <c r="J3" s="101" t="n"/>
    </row>
    <row r="4" ht="12" customHeight="1" s="99">
      <c r="A4" s="104" t="inlineStr">
        <is>
          <t>BUYER</t>
        </is>
      </c>
      <c r="B4" s="101" t="n"/>
      <c r="C4" s="104" t="inlineStr">
        <is>
          <t>STYLE NAME</t>
        </is>
      </c>
      <c r="D4" s="101" t="n"/>
      <c r="E4" s="101" t="n"/>
      <c r="F4" s="104" t="inlineStr">
        <is>
          <t>STYLE #</t>
        </is>
      </c>
      <c r="G4" s="101" t="n"/>
      <c r="H4" s="104" t="inlineStr">
        <is>
          <t>SEASON</t>
        </is>
      </c>
      <c r="I4" s="101" t="n"/>
      <c r="J4" s="101" t="n"/>
    </row>
    <row r="5" ht="15" customHeight="1" s="99">
      <c r="A5" s="128">
        <f>IF('FACTORY COSTING'!A6="","",'FACTORY COSTING'!A6)</f>
        <v/>
      </c>
      <c r="B5" s="106" t="n"/>
      <c r="C5" s="128">
        <f>IF('FACTORY COSTING'!E6="","",'FACTORY COSTING'!E6)</f>
        <v/>
      </c>
      <c r="D5" s="182" t="n"/>
      <c r="E5" s="106" t="n"/>
      <c r="F5" s="128">
        <f>IF('FACTORY COSTING'!H6="","",'FACTORY COSTING'!H6)</f>
        <v/>
      </c>
      <c r="G5" s="106" t="n"/>
      <c r="H5" s="128">
        <f>IF('FACTORY COSTING'!C6="","",'FACTORY COSTING'!C6)</f>
        <v/>
      </c>
      <c r="I5" s="182" t="n"/>
      <c r="J5" s="106" t="n"/>
    </row>
    <row r="6" ht="15" customHeight="1" s="99">
      <c r="A6" s="101" t="n"/>
      <c r="B6" s="101" t="n"/>
      <c r="C6" s="101" t="n"/>
      <c r="D6" s="101" t="n"/>
      <c r="E6" s="101" t="n"/>
      <c r="F6" s="101" t="n"/>
      <c r="G6" s="101" t="n"/>
      <c r="H6" s="101" t="n"/>
      <c r="I6" s="101" t="n"/>
      <c r="J6" s="101" t="n"/>
    </row>
    <row r="7" ht="15.75" customHeight="1" s="99">
      <c r="A7" s="183" t="inlineStr">
        <is>
          <t>①  FRONT</t>
        </is>
      </c>
      <c r="F7" s="183" t="inlineStr">
        <is>
          <t>②  BACK</t>
        </is>
      </c>
    </row>
    <row r="8" ht="15" customHeight="1" s="99">
      <c r="A8" s="184" t="inlineStr">
        <is>
          <t>photo</t>
        </is>
      </c>
      <c r="B8" s="185" t="n"/>
      <c r="C8" s="185" t="n"/>
      <c r="D8" s="185" t="n"/>
      <c r="E8" s="186" t="n"/>
      <c r="F8" s="184" t="inlineStr">
        <is>
          <t>photo</t>
        </is>
      </c>
      <c r="G8" s="185" t="n"/>
      <c r="H8" s="185" t="n"/>
      <c r="I8" s="185" t="n"/>
      <c r="J8" s="186" t="n"/>
    </row>
    <row r="9" ht="15" customHeight="1" s="99">
      <c r="A9" s="187" t="n"/>
      <c r="E9" s="188" t="n"/>
      <c r="F9" s="187" t="n"/>
      <c r="J9" s="188" t="n"/>
    </row>
    <row r="10" ht="15" customHeight="1" s="99">
      <c r="A10" s="187" t="n"/>
      <c r="E10" s="188" t="n"/>
      <c r="F10" s="187" t="n"/>
      <c r="J10" s="188" t="n"/>
    </row>
    <row r="11" ht="15" customHeight="1" s="99">
      <c r="A11" s="187" t="n"/>
      <c r="E11" s="188" t="n"/>
      <c r="F11" s="187" t="n"/>
      <c r="J11" s="188" t="n"/>
    </row>
    <row r="12" ht="15" customHeight="1" s="99">
      <c r="A12" s="187" t="n"/>
      <c r="E12" s="188" t="n"/>
      <c r="F12" s="187" t="n"/>
      <c r="J12" s="188" t="n"/>
    </row>
    <row r="13" ht="15" customHeight="1" s="99">
      <c r="A13" s="187" t="n"/>
      <c r="E13" s="188" t="n"/>
      <c r="F13" s="187" t="n"/>
      <c r="J13" s="188" t="n"/>
    </row>
    <row r="14" ht="15" customHeight="1" s="99">
      <c r="A14" s="189" t="n"/>
      <c r="B14" s="190" t="n"/>
      <c r="C14" s="190" t="n"/>
      <c r="D14" s="190" t="n"/>
      <c r="E14" s="191" t="n"/>
      <c r="F14" s="189" t="n"/>
      <c r="G14" s="190" t="n"/>
      <c r="H14" s="190" t="n"/>
      <c r="I14" s="190" t="n"/>
      <c r="J14" s="191" t="n"/>
    </row>
    <row r="15" ht="15" customHeight="1" s="99">
      <c r="A15" s="101" t="n"/>
      <c r="B15" s="101" t="n"/>
      <c r="C15" s="101" t="n"/>
      <c r="D15" s="101" t="n"/>
      <c r="E15" s="101" t="n"/>
      <c r="F15" s="101" t="n"/>
      <c r="G15" s="101" t="n"/>
      <c r="H15" s="101" t="n"/>
      <c r="I15" s="101" t="n"/>
      <c r="J15" s="101" t="n"/>
    </row>
    <row r="16" ht="15.75" customHeight="1" s="99">
      <c r="A16" s="183" t="inlineStr">
        <is>
          <t>③  SIDE</t>
        </is>
      </c>
      <c r="F16" s="183" t="inlineStr">
        <is>
          <t>④  DETAIL</t>
        </is>
      </c>
    </row>
    <row r="17" ht="15" customHeight="1" s="99">
      <c r="A17" s="184" t="inlineStr">
        <is>
          <t>photo</t>
        </is>
      </c>
      <c r="B17" s="185" t="n"/>
      <c r="C17" s="185" t="n"/>
      <c r="D17" s="185" t="n"/>
      <c r="E17" s="186" t="n"/>
      <c r="F17" s="184" t="inlineStr">
        <is>
          <t>photo</t>
        </is>
      </c>
      <c r="G17" s="185" t="n"/>
      <c r="H17" s="185" t="n"/>
      <c r="I17" s="185" t="n"/>
      <c r="J17" s="186" t="n"/>
    </row>
    <row r="18" ht="15" customHeight="1" s="99">
      <c r="A18" s="187" t="n"/>
      <c r="E18" s="188" t="n"/>
      <c r="F18" s="187" t="n"/>
      <c r="J18" s="188" t="n"/>
    </row>
    <row r="19" ht="15" customHeight="1" s="99">
      <c r="A19" s="187" t="n"/>
      <c r="E19" s="188" t="n"/>
      <c r="F19" s="187" t="n"/>
      <c r="J19" s="188" t="n"/>
    </row>
    <row r="20" ht="15" customHeight="1" s="99">
      <c r="A20" s="187" t="n"/>
      <c r="E20" s="188" t="n"/>
      <c r="F20" s="187" t="n"/>
      <c r="J20" s="188" t="n"/>
    </row>
    <row r="21" ht="15" customHeight="1" s="99">
      <c r="A21" s="187" t="n"/>
      <c r="E21" s="188" t="n"/>
      <c r="F21" s="187" t="n"/>
      <c r="J21" s="188" t="n"/>
    </row>
    <row r="22" ht="15" customHeight="1" s="99">
      <c r="A22" s="187" t="n"/>
      <c r="E22" s="188" t="n"/>
      <c r="F22" s="187" t="n"/>
      <c r="J22" s="188" t="n"/>
    </row>
    <row r="23" ht="15" customHeight="1" s="99">
      <c r="A23" s="189" t="n"/>
      <c r="B23" s="190" t="n"/>
      <c r="C23" s="190" t="n"/>
      <c r="D23" s="190" t="n"/>
      <c r="E23" s="191" t="n"/>
      <c r="F23" s="189" t="n"/>
      <c r="G23" s="190" t="n"/>
      <c r="H23" s="190" t="n"/>
      <c r="I23" s="190" t="n"/>
      <c r="J23" s="191" t="n"/>
    </row>
    <row r="24" ht="15" customHeight="1" s="99">
      <c r="A24" s="101" t="n"/>
      <c r="B24" s="101" t="n"/>
      <c r="C24" s="101" t="n"/>
      <c r="D24" s="101" t="n"/>
      <c r="E24" s="101" t="n"/>
      <c r="F24" s="101" t="n"/>
      <c r="G24" s="101" t="n"/>
      <c r="H24" s="101" t="n"/>
      <c r="I24" s="101" t="n"/>
      <c r="J24" s="101" t="n"/>
    </row>
    <row r="25" ht="15.75" customHeight="1" s="99">
      <c r="A25" s="183" t="inlineStr">
        <is>
          <t>⑤  LABEL &amp; CARE</t>
        </is>
      </c>
      <c r="F25" s="183" t="inlineStr">
        <is>
          <t>⑥  PACKAGING</t>
        </is>
      </c>
    </row>
    <row r="26" ht="15" customHeight="1" s="99">
      <c r="A26" s="184" t="inlineStr">
        <is>
          <t>photo</t>
        </is>
      </c>
      <c r="B26" s="185" t="n"/>
      <c r="C26" s="185" t="n"/>
      <c r="D26" s="185" t="n"/>
      <c r="E26" s="186" t="n"/>
      <c r="F26" s="184" t="inlineStr">
        <is>
          <t>photo</t>
        </is>
      </c>
      <c r="G26" s="185" t="n"/>
      <c r="H26" s="185" t="n"/>
      <c r="I26" s="185" t="n"/>
      <c r="J26" s="186" t="n"/>
    </row>
    <row r="27" ht="15" customHeight="1" s="99">
      <c r="A27" s="187" t="n"/>
      <c r="E27" s="188" t="n"/>
      <c r="F27" s="187" t="n"/>
      <c r="J27" s="188" t="n"/>
    </row>
    <row r="28" ht="15" customHeight="1" s="99">
      <c r="A28" s="187" t="n"/>
      <c r="E28" s="188" t="n"/>
      <c r="F28" s="187" t="n"/>
      <c r="J28" s="188" t="n"/>
    </row>
    <row r="29" ht="15" customHeight="1" s="99">
      <c r="A29" s="187" t="n"/>
      <c r="E29" s="188" t="n"/>
      <c r="F29" s="187" t="n"/>
      <c r="J29" s="188" t="n"/>
    </row>
    <row r="30" ht="15" customHeight="1" s="99">
      <c r="A30" s="187" t="n"/>
      <c r="E30" s="188" t="n"/>
      <c r="F30" s="187" t="n"/>
      <c r="J30" s="188" t="n"/>
    </row>
    <row r="31" ht="15" customHeight="1" s="99">
      <c r="A31" s="187" t="n"/>
      <c r="E31" s="188" t="n"/>
      <c r="F31" s="187" t="n"/>
      <c r="J31" s="188" t="n"/>
    </row>
    <row r="32" ht="15" customHeight="1" s="99">
      <c r="A32" s="189" t="n"/>
      <c r="B32" s="190" t="n"/>
      <c r="C32" s="190" t="n"/>
      <c r="D32" s="190" t="n"/>
      <c r="E32" s="191" t="n"/>
      <c r="F32" s="189" t="n"/>
      <c r="G32" s="190" t="n"/>
      <c r="H32" s="190" t="n"/>
      <c r="I32" s="190" t="n"/>
      <c r="J32" s="191" t="n"/>
    </row>
    <row r="33" ht="15" customHeight="1" s="99">
      <c r="A33" s="101" t="n"/>
      <c r="B33" s="101" t="n"/>
      <c r="C33" s="101" t="n"/>
      <c r="D33" s="101" t="n"/>
      <c r="E33" s="101" t="n"/>
      <c r="F33" s="101" t="n"/>
      <c r="G33" s="101" t="n"/>
      <c r="H33" s="101" t="n"/>
      <c r="I33" s="101" t="n"/>
      <c r="J33" s="101" t="n"/>
    </row>
  </sheetData>
  <sheetProtection selectLockedCells="1" selectUnlockedCells="1" sheet="1" objects="0" insertRows="1" insertHyperlinks="1" autoFilter="1" scenarios="0" formatColumns="1" deleteColumns="1" insertColumns="1" pivotTables="1" deleteRows="1" formatCells="1" formatRows="1" sort="1" password="fafe"/>
  <mergeCells count="18">
    <mergeCell ref="F7:J7"/>
    <mergeCell ref="A1:J1"/>
    <mergeCell ref="F17:J23"/>
    <mergeCell ref="C5:E5"/>
    <mergeCell ref="A8:E14"/>
    <mergeCell ref="A16:E16"/>
    <mergeCell ref="F8:J14"/>
    <mergeCell ref="A7:E7"/>
    <mergeCell ref="H5:J5"/>
    <mergeCell ref="F5:G5"/>
    <mergeCell ref="F16:J16"/>
    <mergeCell ref="A5:B5"/>
    <mergeCell ref="A17:E23"/>
    <mergeCell ref="A25:E25"/>
    <mergeCell ref="F25:J25"/>
    <mergeCell ref="A2:J2"/>
    <mergeCell ref="A26:E32"/>
    <mergeCell ref="F26:J32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E274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1" zeroHeight="0" outlineLevelRow="0"/>
  <cols>
    <col width="5" customWidth="1" style="98" min="1" max="1"/>
    <col width="34" customWidth="1" style="98" min="2" max="2"/>
    <col width="8" customWidth="1" style="98" min="3" max="3"/>
    <col width="15" customWidth="1" style="98" min="4" max="4"/>
    <col width="13" customWidth="1" style="98" min="5" max="5"/>
  </cols>
  <sheetData>
    <row r="1" ht="25.5" customHeight="1" s="99">
      <c r="A1" s="100" t="inlineStr">
        <is>
          <t>GRAINSIFT  ·  CONSUMPTION CALCULATOR  ·  MATERIAL MASTER</t>
        </is>
      </c>
    </row>
    <row r="2" ht="25.5" customHeight="1" s="99">
      <c r="A2" s="129" t="inlineStr">
        <is>
          <t xml:space="preserve">  For each material, name its pattern pieces down the block and enter each piece's consumption — the total sums automatically and flows into FACTORY COSTING.</t>
        </is>
      </c>
    </row>
    <row r="3" ht="18" customHeight="1" s="99">
      <c r="A3" s="129" t="inlineStr">
        <is>
          <t>Legend:  ■ amber = your input   ·   ■ grey = auto total (locked).   Unhide rows below to add more materials.</t>
        </is>
      </c>
    </row>
    <row r="4" ht="15.75" customHeight="1" s="99">
      <c r="A4" s="114" t="inlineStr">
        <is>
          <t>NO</t>
        </is>
      </c>
      <c r="B4" s="192" t="inlineStr">
        <is>
          <t>MATERIAL  /  PATTERN PIECES</t>
        </is>
      </c>
      <c r="C4" s="114" t="inlineStr">
        <is>
          <t>UOM</t>
        </is>
      </c>
      <c r="D4" s="114" t="n"/>
      <c r="E4" s="114" t="inlineStr">
        <is>
          <t>CONSUMPTION</t>
        </is>
      </c>
    </row>
    <row r="5" ht="18" customHeight="1" s="99">
      <c r="A5" s="193" t="n">
        <v>1</v>
      </c>
      <c r="B5" s="194" t="n"/>
      <c r="C5" s="195" t="n"/>
      <c r="D5" s="196" t="inlineStr">
        <is>
          <t>TOTAL CONS →</t>
        </is>
      </c>
      <c r="E5" s="197">
        <f>IF(SUM(E6:E13)=0,"",SUM(E6:E13))</f>
        <v/>
      </c>
    </row>
    <row r="6" ht="13.5" customHeight="1" s="99">
      <c r="A6" s="198" t="inlineStr">
        <is>
          <t>piece</t>
        </is>
      </c>
      <c r="B6" s="199" t="n"/>
      <c r="C6" s="101" t="n"/>
      <c r="D6" s="101" t="n"/>
      <c r="E6" s="200" t="n"/>
    </row>
    <row r="7" ht="13.5" customHeight="1" s="99">
      <c r="A7" s="198" t="inlineStr">
        <is>
          <t>piece</t>
        </is>
      </c>
      <c r="B7" s="199" t="n"/>
      <c r="C7" s="101" t="n"/>
      <c r="D7" s="101" t="n"/>
      <c r="E7" s="200" t="n"/>
    </row>
    <row r="8" ht="13.5" customHeight="1" s="99">
      <c r="A8" s="198" t="inlineStr">
        <is>
          <t>piece</t>
        </is>
      </c>
      <c r="B8" s="199" t="n"/>
      <c r="C8" s="101" t="n"/>
      <c r="D8" s="101" t="n"/>
      <c r="E8" s="200" t="n"/>
    </row>
    <row r="9" ht="13.5" customHeight="1" s="99">
      <c r="A9" s="198" t="inlineStr">
        <is>
          <t>piece</t>
        </is>
      </c>
      <c r="B9" s="199" t="n"/>
      <c r="C9" s="101" t="n"/>
      <c r="D9" s="101" t="n"/>
      <c r="E9" s="200" t="n"/>
    </row>
    <row r="10" ht="13.5" customHeight="1" s="99">
      <c r="A10" s="198" t="inlineStr">
        <is>
          <t>piece</t>
        </is>
      </c>
      <c r="B10" s="199" t="n"/>
      <c r="C10" s="101" t="n"/>
      <c r="D10" s="101" t="n"/>
      <c r="E10" s="200" t="n"/>
    </row>
    <row r="11" ht="13.5" customHeight="1" s="99">
      <c r="A11" s="198" t="inlineStr">
        <is>
          <t>piece</t>
        </is>
      </c>
      <c r="B11" s="199" t="n"/>
      <c r="C11" s="101" t="n"/>
      <c r="D11" s="101" t="n"/>
      <c r="E11" s="200" t="n"/>
    </row>
    <row r="12" ht="13.5" customHeight="1" s="99">
      <c r="A12" s="198" t="inlineStr">
        <is>
          <t>piece</t>
        </is>
      </c>
      <c r="B12" s="199" t="n"/>
      <c r="C12" s="101" t="n"/>
      <c r="D12" s="101" t="n"/>
      <c r="E12" s="200" t="n"/>
    </row>
    <row r="13" ht="13.5" customHeight="1" s="99">
      <c r="A13" s="198" t="inlineStr">
        <is>
          <t>piece</t>
        </is>
      </c>
      <c r="B13" s="199" t="n"/>
      <c r="C13" s="101" t="n"/>
      <c r="D13" s="101" t="n"/>
      <c r="E13" s="200" t="n"/>
    </row>
    <row r="14" ht="18" customHeight="1" s="99">
      <c r="A14" s="193" t="n">
        <v>2</v>
      </c>
      <c r="B14" s="194" t="n"/>
      <c r="C14" s="195" t="n"/>
      <c r="D14" s="196" t="inlineStr">
        <is>
          <t>TOTAL CONS →</t>
        </is>
      </c>
      <c r="E14" s="197">
        <f>IF(SUM(E15:E22)=0,"",SUM(E15:E22))</f>
        <v/>
      </c>
    </row>
    <row r="15" ht="13.5" customHeight="1" s="99">
      <c r="A15" s="198" t="inlineStr">
        <is>
          <t>piece</t>
        </is>
      </c>
      <c r="B15" s="199" t="n"/>
      <c r="C15" s="101" t="n"/>
      <c r="D15" s="101" t="n"/>
      <c r="E15" s="200" t="n"/>
    </row>
    <row r="16" ht="13.5" customHeight="1" s="99">
      <c r="A16" s="198" t="inlineStr">
        <is>
          <t>piece</t>
        </is>
      </c>
      <c r="B16" s="199" t="n"/>
      <c r="C16" s="101" t="n"/>
      <c r="D16" s="101" t="n"/>
      <c r="E16" s="200" t="n"/>
    </row>
    <row r="17" ht="13.5" customHeight="1" s="99">
      <c r="A17" s="198" t="inlineStr">
        <is>
          <t>piece</t>
        </is>
      </c>
      <c r="B17" s="199" t="n"/>
      <c r="C17" s="101" t="n"/>
      <c r="D17" s="101" t="n"/>
      <c r="E17" s="200" t="n"/>
    </row>
    <row r="18" ht="13.5" customHeight="1" s="99">
      <c r="A18" s="198" t="inlineStr">
        <is>
          <t>piece</t>
        </is>
      </c>
      <c r="B18" s="199" t="n"/>
      <c r="C18" s="101" t="n"/>
      <c r="D18" s="101" t="n"/>
      <c r="E18" s="200" t="n"/>
    </row>
    <row r="19" ht="13.5" customHeight="1" s="99">
      <c r="A19" s="198" t="inlineStr">
        <is>
          <t>piece</t>
        </is>
      </c>
      <c r="B19" s="199" t="n"/>
      <c r="C19" s="101" t="n"/>
      <c r="D19" s="101" t="n"/>
      <c r="E19" s="200" t="n"/>
    </row>
    <row r="20" ht="13.5" customHeight="1" s="99">
      <c r="A20" s="198" t="inlineStr">
        <is>
          <t>piece</t>
        </is>
      </c>
      <c r="B20" s="199" t="n"/>
      <c r="C20" s="101" t="n"/>
      <c r="D20" s="101" t="n"/>
      <c r="E20" s="200" t="n"/>
    </row>
    <row r="21" ht="13.5" customHeight="1" s="99">
      <c r="A21" s="198" t="inlineStr">
        <is>
          <t>piece</t>
        </is>
      </c>
      <c r="B21" s="199" t="n"/>
      <c r="C21" s="101" t="n"/>
      <c r="D21" s="101" t="n"/>
      <c r="E21" s="200" t="n"/>
    </row>
    <row r="22" ht="13.5" customHeight="1" s="99">
      <c r="A22" s="198" t="inlineStr">
        <is>
          <t>piece</t>
        </is>
      </c>
      <c r="B22" s="199" t="n"/>
      <c r="C22" s="101" t="n"/>
      <c r="D22" s="101" t="n"/>
      <c r="E22" s="200" t="n"/>
    </row>
    <row r="23" ht="18" customHeight="1" s="99">
      <c r="A23" s="193" t="n">
        <v>3</v>
      </c>
      <c r="B23" s="194" t="n"/>
      <c r="C23" s="195" t="n"/>
      <c r="D23" s="196" t="inlineStr">
        <is>
          <t>TOTAL CONS →</t>
        </is>
      </c>
      <c r="E23" s="197">
        <f>IF(SUM(E24:E31)=0,"",SUM(E24:E31))</f>
        <v/>
      </c>
    </row>
    <row r="24" ht="13.5" customHeight="1" s="99">
      <c r="A24" s="198" t="inlineStr">
        <is>
          <t>piece</t>
        </is>
      </c>
      <c r="B24" s="199" t="n"/>
      <c r="C24" s="101" t="n"/>
      <c r="D24" s="101" t="n"/>
      <c r="E24" s="200" t="n"/>
    </row>
    <row r="25" ht="13.5" customHeight="1" s="99">
      <c r="A25" s="198" t="inlineStr">
        <is>
          <t>piece</t>
        </is>
      </c>
      <c r="B25" s="199" t="n"/>
      <c r="C25" s="101" t="n"/>
      <c r="D25" s="101" t="n"/>
      <c r="E25" s="200" t="n"/>
    </row>
    <row r="26" ht="13.5" customHeight="1" s="99">
      <c r="A26" s="198" t="inlineStr">
        <is>
          <t>piece</t>
        </is>
      </c>
      <c r="B26" s="199" t="n"/>
      <c r="C26" s="101" t="n"/>
      <c r="D26" s="101" t="n"/>
      <c r="E26" s="200" t="n"/>
    </row>
    <row r="27" ht="13.5" customHeight="1" s="99">
      <c r="A27" s="198" t="inlineStr">
        <is>
          <t>piece</t>
        </is>
      </c>
      <c r="B27" s="199" t="n"/>
      <c r="C27" s="101" t="n"/>
      <c r="D27" s="101" t="n"/>
      <c r="E27" s="200" t="n"/>
    </row>
    <row r="28" ht="13.5" customHeight="1" s="99">
      <c r="A28" s="198" t="inlineStr">
        <is>
          <t>piece</t>
        </is>
      </c>
      <c r="B28" s="199" t="n"/>
      <c r="C28" s="101" t="n"/>
      <c r="D28" s="101" t="n"/>
      <c r="E28" s="200" t="n"/>
    </row>
    <row r="29" ht="13.5" customHeight="1" s="99">
      <c r="A29" s="198" t="inlineStr">
        <is>
          <t>piece</t>
        </is>
      </c>
      <c r="B29" s="199" t="n"/>
      <c r="C29" s="101" t="n"/>
      <c r="D29" s="101" t="n"/>
      <c r="E29" s="200" t="n"/>
    </row>
    <row r="30" ht="13.5" customHeight="1" s="99">
      <c r="A30" s="198" t="inlineStr">
        <is>
          <t>piece</t>
        </is>
      </c>
      <c r="B30" s="199" t="n"/>
      <c r="C30" s="101" t="n"/>
      <c r="D30" s="101" t="n"/>
      <c r="E30" s="200" t="n"/>
    </row>
    <row r="31" ht="13.5" customHeight="1" s="99">
      <c r="A31" s="198" t="inlineStr">
        <is>
          <t>piece</t>
        </is>
      </c>
      <c r="B31" s="199" t="n"/>
      <c r="C31" s="101" t="n"/>
      <c r="D31" s="101" t="n"/>
      <c r="E31" s="200" t="n"/>
    </row>
    <row r="32" ht="18" customHeight="1" s="99">
      <c r="A32" s="193" t="n">
        <v>4</v>
      </c>
      <c r="B32" s="194" t="n"/>
      <c r="C32" s="195" t="n"/>
      <c r="D32" s="196" t="inlineStr">
        <is>
          <t>TOTAL CONS →</t>
        </is>
      </c>
      <c r="E32" s="197">
        <f>IF(SUM(E33:E40)=0,"",SUM(E33:E40))</f>
        <v/>
      </c>
    </row>
    <row r="33" ht="13.5" customHeight="1" s="99">
      <c r="A33" s="198" t="inlineStr">
        <is>
          <t>piece</t>
        </is>
      </c>
      <c r="B33" s="199" t="n"/>
      <c r="C33" s="101" t="n"/>
      <c r="D33" s="101" t="n"/>
      <c r="E33" s="200" t="n"/>
    </row>
    <row r="34" ht="13.5" customHeight="1" s="99">
      <c r="A34" s="198" t="inlineStr">
        <is>
          <t>piece</t>
        </is>
      </c>
      <c r="B34" s="199" t="n"/>
      <c r="C34" s="101" t="n"/>
      <c r="D34" s="101" t="n"/>
      <c r="E34" s="200" t="n"/>
    </row>
    <row r="35" ht="13.5" customHeight="1" s="99">
      <c r="A35" s="198" t="inlineStr">
        <is>
          <t>piece</t>
        </is>
      </c>
      <c r="B35" s="199" t="n"/>
      <c r="C35" s="101" t="n"/>
      <c r="D35" s="101" t="n"/>
      <c r="E35" s="200" t="n"/>
    </row>
    <row r="36" ht="13.5" customHeight="1" s="99">
      <c r="A36" s="198" t="inlineStr">
        <is>
          <t>piece</t>
        </is>
      </c>
      <c r="B36" s="199" t="n"/>
      <c r="C36" s="101" t="n"/>
      <c r="D36" s="101" t="n"/>
      <c r="E36" s="200" t="n"/>
    </row>
    <row r="37" ht="13.5" customHeight="1" s="99">
      <c r="A37" s="198" t="inlineStr">
        <is>
          <t>piece</t>
        </is>
      </c>
      <c r="B37" s="199" t="n"/>
      <c r="C37" s="101" t="n"/>
      <c r="D37" s="101" t="n"/>
      <c r="E37" s="200" t="n"/>
    </row>
    <row r="38" ht="13.5" customHeight="1" s="99">
      <c r="A38" s="198" t="inlineStr">
        <is>
          <t>piece</t>
        </is>
      </c>
      <c r="B38" s="199" t="n"/>
      <c r="C38" s="101" t="n"/>
      <c r="D38" s="101" t="n"/>
      <c r="E38" s="200" t="n"/>
    </row>
    <row r="39" ht="13.5" customHeight="1" s="99">
      <c r="A39" s="198" t="inlineStr">
        <is>
          <t>piece</t>
        </is>
      </c>
      <c r="B39" s="199" t="n"/>
      <c r="C39" s="101" t="n"/>
      <c r="D39" s="101" t="n"/>
      <c r="E39" s="200" t="n"/>
    </row>
    <row r="40" ht="13.5" customHeight="1" s="99">
      <c r="A40" s="198" t="inlineStr">
        <is>
          <t>piece</t>
        </is>
      </c>
      <c r="B40" s="199" t="n"/>
      <c r="C40" s="101" t="n"/>
      <c r="D40" s="101" t="n"/>
      <c r="E40" s="200" t="n"/>
    </row>
    <row r="41" ht="18" customHeight="1" s="99">
      <c r="A41" s="193" t="n">
        <v>5</v>
      </c>
      <c r="B41" s="194" t="n"/>
      <c r="C41" s="195" t="n"/>
      <c r="D41" s="196" t="inlineStr">
        <is>
          <t>TOTAL CONS →</t>
        </is>
      </c>
      <c r="E41" s="197">
        <f>IF(SUM(E42:E49)=0,"",SUM(E42:E49))</f>
        <v/>
      </c>
    </row>
    <row r="42" ht="13.5" customHeight="1" s="99">
      <c r="A42" s="198" t="inlineStr">
        <is>
          <t>piece</t>
        </is>
      </c>
      <c r="B42" s="199" t="n"/>
      <c r="C42" s="101" t="n"/>
      <c r="D42" s="101" t="n"/>
      <c r="E42" s="200" t="n"/>
    </row>
    <row r="43" ht="13.5" customHeight="1" s="99">
      <c r="A43" s="198" t="inlineStr">
        <is>
          <t>piece</t>
        </is>
      </c>
      <c r="B43" s="199" t="n"/>
      <c r="C43" s="101" t="n"/>
      <c r="D43" s="101" t="n"/>
      <c r="E43" s="200" t="n"/>
    </row>
    <row r="44" ht="13.5" customHeight="1" s="99">
      <c r="A44" s="198" t="inlineStr">
        <is>
          <t>piece</t>
        </is>
      </c>
      <c r="B44" s="199" t="n"/>
      <c r="C44" s="101" t="n"/>
      <c r="D44" s="101" t="n"/>
      <c r="E44" s="200" t="n"/>
    </row>
    <row r="45" ht="13.5" customHeight="1" s="99">
      <c r="A45" s="198" t="inlineStr">
        <is>
          <t>piece</t>
        </is>
      </c>
      <c r="B45" s="199" t="n"/>
      <c r="C45" s="101" t="n"/>
      <c r="D45" s="101" t="n"/>
      <c r="E45" s="200" t="n"/>
    </row>
    <row r="46" ht="13.5" customHeight="1" s="99">
      <c r="A46" s="198" t="inlineStr">
        <is>
          <t>piece</t>
        </is>
      </c>
      <c r="B46" s="199" t="n"/>
      <c r="C46" s="101" t="n"/>
      <c r="D46" s="101" t="n"/>
      <c r="E46" s="200" t="n"/>
    </row>
    <row r="47" ht="13.5" customHeight="1" s="99">
      <c r="A47" s="198" t="inlineStr">
        <is>
          <t>piece</t>
        </is>
      </c>
      <c r="B47" s="199" t="n"/>
      <c r="C47" s="101" t="n"/>
      <c r="D47" s="101" t="n"/>
      <c r="E47" s="200" t="n"/>
    </row>
    <row r="48" ht="13.5" customHeight="1" s="99">
      <c r="A48" s="198" t="inlineStr">
        <is>
          <t>piece</t>
        </is>
      </c>
      <c r="B48" s="199" t="n"/>
      <c r="C48" s="101" t="n"/>
      <c r="D48" s="101" t="n"/>
      <c r="E48" s="200" t="n"/>
    </row>
    <row r="49" ht="13.5" customHeight="1" s="99">
      <c r="A49" s="198" t="inlineStr">
        <is>
          <t>piece</t>
        </is>
      </c>
      <c r="B49" s="199" t="n"/>
      <c r="C49" s="101" t="n"/>
      <c r="D49" s="101" t="n"/>
      <c r="E49" s="200" t="n"/>
    </row>
    <row r="50" hidden="1" ht="18" customHeight="1" s="99">
      <c r="A50" s="193" t="n">
        <v>6</v>
      </c>
      <c r="B50" s="194" t="n"/>
      <c r="C50" s="195" t="n"/>
      <c r="D50" s="196" t="inlineStr">
        <is>
          <t>TOTAL CONS →</t>
        </is>
      </c>
      <c r="E50" s="197">
        <f>IF(SUM(E51:E58)=0,"",SUM(E51:E58))</f>
        <v/>
      </c>
    </row>
    <row r="51" hidden="1" ht="13.5" customHeight="1" s="99">
      <c r="A51" s="198" t="inlineStr">
        <is>
          <t>piece</t>
        </is>
      </c>
      <c r="B51" s="199" t="n"/>
      <c r="C51" s="101" t="n"/>
      <c r="D51" s="101" t="n"/>
      <c r="E51" s="200" t="n"/>
    </row>
    <row r="52" hidden="1" ht="13.5" customHeight="1" s="99">
      <c r="A52" s="198" t="inlineStr">
        <is>
          <t>piece</t>
        </is>
      </c>
      <c r="B52" s="199" t="n"/>
      <c r="C52" s="101" t="n"/>
      <c r="D52" s="101" t="n"/>
      <c r="E52" s="200" t="n"/>
    </row>
    <row r="53" hidden="1" ht="13.5" customHeight="1" s="99">
      <c r="A53" s="198" t="inlineStr">
        <is>
          <t>piece</t>
        </is>
      </c>
      <c r="B53" s="199" t="n"/>
      <c r="C53" s="101" t="n"/>
      <c r="D53" s="101" t="n"/>
      <c r="E53" s="200" t="n"/>
    </row>
    <row r="54" hidden="1" ht="13.5" customHeight="1" s="99">
      <c r="A54" s="198" t="inlineStr">
        <is>
          <t>piece</t>
        </is>
      </c>
      <c r="B54" s="199" t="n"/>
      <c r="C54" s="101" t="n"/>
      <c r="D54" s="101" t="n"/>
      <c r="E54" s="200" t="n"/>
    </row>
    <row r="55" hidden="1" ht="13.5" customHeight="1" s="99">
      <c r="A55" s="198" t="inlineStr">
        <is>
          <t>piece</t>
        </is>
      </c>
      <c r="B55" s="199" t="n"/>
      <c r="C55" s="101" t="n"/>
      <c r="D55" s="101" t="n"/>
      <c r="E55" s="200" t="n"/>
    </row>
    <row r="56" hidden="1" ht="13.5" customHeight="1" s="99">
      <c r="A56" s="198" t="inlineStr">
        <is>
          <t>piece</t>
        </is>
      </c>
      <c r="B56" s="199" t="n"/>
      <c r="C56" s="101" t="n"/>
      <c r="D56" s="101" t="n"/>
      <c r="E56" s="200" t="n"/>
    </row>
    <row r="57" hidden="1" ht="13.5" customHeight="1" s="99">
      <c r="A57" s="198" t="inlineStr">
        <is>
          <t>piece</t>
        </is>
      </c>
      <c r="B57" s="199" t="n"/>
      <c r="C57" s="101" t="n"/>
      <c r="D57" s="101" t="n"/>
      <c r="E57" s="200" t="n"/>
    </row>
    <row r="58" hidden="1" ht="13.5" customHeight="1" s="99">
      <c r="A58" s="198" t="inlineStr">
        <is>
          <t>piece</t>
        </is>
      </c>
      <c r="B58" s="199" t="n"/>
      <c r="C58" s="101" t="n"/>
      <c r="D58" s="101" t="n"/>
      <c r="E58" s="200" t="n"/>
    </row>
    <row r="59" hidden="1" ht="18" customHeight="1" s="99">
      <c r="A59" s="193" t="n">
        <v>7</v>
      </c>
      <c r="B59" s="194" t="n"/>
      <c r="C59" s="195" t="n"/>
      <c r="D59" s="196" t="inlineStr">
        <is>
          <t>TOTAL CONS →</t>
        </is>
      </c>
      <c r="E59" s="197">
        <f>IF(SUM(E60:E67)=0,"",SUM(E60:E67))</f>
        <v/>
      </c>
    </row>
    <row r="60" hidden="1" ht="13.5" customHeight="1" s="99">
      <c r="A60" s="198" t="inlineStr">
        <is>
          <t>piece</t>
        </is>
      </c>
      <c r="B60" s="199" t="n"/>
      <c r="C60" s="101" t="n"/>
      <c r="D60" s="101" t="n"/>
      <c r="E60" s="200" t="n"/>
    </row>
    <row r="61" hidden="1" ht="13.5" customHeight="1" s="99">
      <c r="A61" s="198" t="inlineStr">
        <is>
          <t>piece</t>
        </is>
      </c>
      <c r="B61" s="199" t="n"/>
      <c r="C61" s="101" t="n"/>
      <c r="D61" s="101" t="n"/>
      <c r="E61" s="200" t="n"/>
    </row>
    <row r="62" hidden="1" ht="13.5" customHeight="1" s="99">
      <c r="A62" s="198" t="inlineStr">
        <is>
          <t>piece</t>
        </is>
      </c>
      <c r="B62" s="199" t="n"/>
      <c r="C62" s="101" t="n"/>
      <c r="D62" s="101" t="n"/>
      <c r="E62" s="200" t="n"/>
    </row>
    <row r="63" hidden="1" ht="13.5" customHeight="1" s="99">
      <c r="A63" s="198" t="inlineStr">
        <is>
          <t>piece</t>
        </is>
      </c>
      <c r="B63" s="199" t="n"/>
      <c r="C63" s="101" t="n"/>
      <c r="D63" s="101" t="n"/>
      <c r="E63" s="200" t="n"/>
    </row>
    <row r="64" hidden="1" ht="13.5" customHeight="1" s="99">
      <c r="A64" s="198" t="inlineStr">
        <is>
          <t>piece</t>
        </is>
      </c>
      <c r="B64" s="199" t="n"/>
      <c r="C64" s="101" t="n"/>
      <c r="D64" s="101" t="n"/>
      <c r="E64" s="200" t="n"/>
    </row>
    <row r="65" hidden="1" ht="13.5" customHeight="1" s="99">
      <c r="A65" s="198" t="inlineStr">
        <is>
          <t>piece</t>
        </is>
      </c>
      <c r="B65" s="199" t="n"/>
      <c r="C65" s="101" t="n"/>
      <c r="D65" s="101" t="n"/>
      <c r="E65" s="200" t="n"/>
    </row>
    <row r="66" hidden="1" ht="13.5" customHeight="1" s="99">
      <c r="A66" s="198" t="inlineStr">
        <is>
          <t>piece</t>
        </is>
      </c>
      <c r="B66" s="199" t="n"/>
      <c r="C66" s="101" t="n"/>
      <c r="D66" s="101" t="n"/>
      <c r="E66" s="200" t="n"/>
    </row>
    <row r="67" hidden="1" ht="13.5" customHeight="1" s="99">
      <c r="A67" s="198" t="inlineStr">
        <is>
          <t>piece</t>
        </is>
      </c>
      <c r="B67" s="199" t="n"/>
      <c r="C67" s="101" t="n"/>
      <c r="D67" s="101" t="n"/>
      <c r="E67" s="200" t="n"/>
    </row>
    <row r="68" hidden="1" ht="18" customHeight="1" s="99">
      <c r="A68" s="193" t="n">
        <v>8</v>
      </c>
      <c r="B68" s="194" t="n"/>
      <c r="C68" s="195" t="n"/>
      <c r="D68" s="196" t="inlineStr">
        <is>
          <t>TOTAL CONS →</t>
        </is>
      </c>
      <c r="E68" s="197">
        <f>IF(SUM(E69:E76)=0,"",SUM(E69:E76))</f>
        <v/>
      </c>
    </row>
    <row r="69" hidden="1" ht="13.5" customHeight="1" s="99">
      <c r="A69" s="198" t="inlineStr">
        <is>
          <t>piece</t>
        </is>
      </c>
      <c r="B69" s="199" t="n"/>
      <c r="C69" s="101" t="n"/>
      <c r="D69" s="101" t="n"/>
      <c r="E69" s="200" t="n"/>
    </row>
    <row r="70" hidden="1" ht="13.5" customHeight="1" s="99">
      <c r="A70" s="198" t="inlineStr">
        <is>
          <t>piece</t>
        </is>
      </c>
      <c r="B70" s="199" t="n"/>
      <c r="C70" s="101" t="n"/>
      <c r="D70" s="101" t="n"/>
      <c r="E70" s="200" t="n"/>
    </row>
    <row r="71" hidden="1" ht="13.5" customHeight="1" s="99">
      <c r="A71" s="198" t="inlineStr">
        <is>
          <t>piece</t>
        </is>
      </c>
      <c r="B71" s="199" t="n"/>
      <c r="C71" s="101" t="n"/>
      <c r="D71" s="101" t="n"/>
      <c r="E71" s="200" t="n"/>
    </row>
    <row r="72" hidden="1" ht="13.5" customHeight="1" s="99">
      <c r="A72" s="198" t="inlineStr">
        <is>
          <t>piece</t>
        </is>
      </c>
      <c r="B72" s="199" t="n"/>
      <c r="C72" s="101" t="n"/>
      <c r="D72" s="101" t="n"/>
      <c r="E72" s="200" t="n"/>
    </row>
    <row r="73" hidden="1" ht="13.5" customHeight="1" s="99">
      <c r="A73" s="198" t="inlineStr">
        <is>
          <t>piece</t>
        </is>
      </c>
      <c r="B73" s="199" t="n"/>
      <c r="C73" s="101" t="n"/>
      <c r="D73" s="101" t="n"/>
      <c r="E73" s="200" t="n"/>
    </row>
    <row r="74" hidden="1" ht="13.5" customHeight="1" s="99">
      <c r="A74" s="198" t="inlineStr">
        <is>
          <t>piece</t>
        </is>
      </c>
      <c r="B74" s="199" t="n"/>
      <c r="C74" s="101" t="n"/>
      <c r="D74" s="101" t="n"/>
      <c r="E74" s="200" t="n"/>
    </row>
    <row r="75" hidden="1" ht="13.5" customHeight="1" s="99">
      <c r="A75" s="198" t="inlineStr">
        <is>
          <t>piece</t>
        </is>
      </c>
      <c r="B75" s="199" t="n"/>
      <c r="C75" s="101" t="n"/>
      <c r="D75" s="101" t="n"/>
      <c r="E75" s="200" t="n"/>
    </row>
    <row r="76" hidden="1" ht="13.5" customHeight="1" s="99">
      <c r="A76" s="198" t="inlineStr">
        <is>
          <t>piece</t>
        </is>
      </c>
      <c r="B76" s="199" t="n"/>
      <c r="C76" s="101" t="n"/>
      <c r="D76" s="101" t="n"/>
      <c r="E76" s="200" t="n"/>
    </row>
    <row r="77" hidden="1" ht="18" customHeight="1" s="99">
      <c r="A77" s="193" t="n">
        <v>9</v>
      </c>
      <c r="B77" s="194" t="n"/>
      <c r="C77" s="195" t="n"/>
      <c r="D77" s="196" t="inlineStr">
        <is>
          <t>TOTAL CONS →</t>
        </is>
      </c>
      <c r="E77" s="197">
        <f>IF(SUM(E78:E85)=0,"",SUM(E78:E85))</f>
        <v/>
      </c>
    </row>
    <row r="78" hidden="1" ht="13.5" customHeight="1" s="99">
      <c r="A78" s="198" t="inlineStr">
        <is>
          <t>piece</t>
        </is>
      </c>
      <c r="B78" s="199" t="n"/>
      <c r="C78" s="101" t="n"/>
      <c r="D78" s="101" t="n"/>
      <c r="E78" s="200" t="n"/>
    </row>
    <row r="79" hidden="1" ht="13.5" customHeight="1" s="99">
      <c r="A79" s="198" t="inlineStr">
        <is>
          <t>piece</t>
        </is>
      </c>
      <c r="B79" s="199" t="n"/>
      <c r="C79" s="101" t="n"/>
      <c r="D79" s="101" t="n"/>
      <c r="E79" s="200" t="n"/>
    </row>
    <row r="80" hidden="1" ht="13.5" customHeight="1" s="99">
      <c r="A80" s="198" t="inlineStr">
        <is>
          <t>piece</t>
        </is>
      </c>
      <c r="B80" s="199" t="n"/>
      <c r="C80" s="101" t="n"/>
      <c r="D80" s="101" t="n"/>
      <c r="E80" s="200" t="n"/>
    </row>
    <row r="81" hidden="1" ht="13.5" customHeight="1" s="99">
      <c r="A81" s="198" t="inlineStr">
        <is>
          <t>piece</t>
        </is>
      </c>
      <c r="B81" s="199" t="n"/>
      <c r="C81" s="101" t="n"/>
      <c r="D81" s="101" t="n"/>
      <c r="E81" s="200" t="n"/>
    </row>
    <row r="82" hidden="1" ht="13.5" customHeight="1" s="99">
      <c r="A82" s="198" t="inlineStr">
        <is>
          <t>piece</t>
        </is>
      </c>
      <c r="B82" s="199" t="n"/>
      <c r="C82" s="101" t="n"/>
      <c r="D82" s="101" t="n"/>
      <c r="E82" s="200" t="n"/>
    </row>
    <row r="83" hidden="1" ht="13.5" customHeight="1" s="99">
      <c r="A83" s="198" t="inlineStr">
        <is>
          <t>piece</t>
        </is>
      </c>
      <c r="B83" s="199" t="n"/>
      <c r="C83" s="101" t="n"/>
      <c r="D83" s="101" t="n"/>
      <c r="E83" s="200" t="n"/>
    </row>
    <row r="84" hidden="1" ht="13.5" customHeight="1" s="99">
      <c r="A84" s="198" t="inlineStr">
        <is>
          <t>piece</t>
        </is>
      </c>
      <c r="B84" s="199" t="n"/>
      <c r="C84" s="101" t="n"/>
      <c r="D84" s="101" t="n"/>
      <c r="E84" s="200" t="n"/>
    </row>
    <row r="85" hidden="1" ht="13.5" customHeight="1" s="99">
      <c r="A85" s="198" t="inlineStr">
        <is>
          <t>piece</t>
        </is>
      </c>
      <c r="B85" s="199" t="n"/>
      <c r="C85" s="101" t="n"/>
      <c r="D85" s="101" t="n"/>
      <c r="E85" s="200" t="n"/>
    </row>
    <row r="86" hidden="1" ht="18" customHeight="1" s="99">
      <c r="A86" s="193" t="n">
        <v>10</v>
      </c>
      <c r="B86" s="194" t="n"/>
      <c r="C86" s="195" t="n"/>
      <c r="D86" s="196" t="inlineStr">
        <is>
          <t>TOTAL CONS →</t>
        </is>
      </c>
      <c r="E86" s="197">
        <f>IF(SUM(E87:E94)=0,"",SUM(E87:E94))</f>
        <v/>
      </c>
    </row>
    <row r="87" hidden="1" ht="13.5" customHeight="1" s="99">
      <c r="A87" s="198" t="inlineStr">
        <is>
          <t>piece</t>
        </is>
      </c>
      <c r="B87" s="199" t="n"/>
      <c r="C87" s="101" t="n"/>
      <c r="D87" s="101" t="n"/>
      <c r="E87" s="200" t="n"/>
    </row>
    <row r="88" hidden="1" ht="13.5" customHeight="1" s="99">
      <c r="A88" s="198" t="inlineStr">
        <is>
          <t>piece</t>
        </is>
      </c>
      <c r="B88" s="199" t="n"/>
      <c r="C88" s="101" t="n"/>
      <c r="D88" s="101" t="n"/>
      <c r="E88" s="200" t="n"/>
    </row>
    <row r="89" hidden="1" ht="13.5" customHeight="1" s="99">
      <c r="A89" s="198" t="inlineStr">
        <is>
          <t>piece</t>
        </is>
      </c>
      <c r="B89" s="199" t="n"/>
      <c r="C89" s="101" t="n"/>
      <c r="D89" s="101" t="n"/>
      <c r="E89" s="200" t="n"/>
    </row>
    <row r="90" hidden="1" ht="13.5" customHeight="1" s="99">
      <c r="A90" s="198" t="inlineStr">
        <is>
          <t>piece</t>
        </is>
      </c>
      <c r="B90" s="199" t="n"/>
      <c r="C90" s="101" t="n"/>
      <c r="D90" s="101" t="n"/>
      <c r="E90" s="200" t="n"/>
    </row>
    <row r="91" hidden="1" ht="13.5" customHeight="1" s="99">
      <c r="A91" s="198" t="inlineStr">
        <is>
          <t>piece</t>
        </is>
      </c>
      <c r="B91" s="199" t="n"/>
      <c r="C91" s="101" t="n"/>
      <c r="D91" s="101" t="n"/>
      <c r="E91" s="200" t="n"/>
    </row>
    <row r="92" hidden="1" ht="13.5" customHeight="1" s="99">
      <c r="A92" s="198" t="inlineStr">
        <is>
          <t>piece</t>
        </is>
      </c>
      <c r="B92" s="199" t="n"/>
      <c r="C92" s="101" t="n"/>
      <c r="D92" s="101" t="n"/>
      <c r="E92" s="200" t="n"/>
    </row>
    <row r="93" hidden="1" ht="13.5" customHeight="1" s="99">
      <c r="A93" s="198" t="inlineStr">
        <is>
          <t>piece</t>
        </is>
      </c>
      <c r="B93" s="199" t="n"/>
      <c r="C93" s="101" t="n"/>
      <c r="D93" s="101" t="n"/>
      <c r="E93" s="200" t="n"/>
    </row>
    <row r="94" hidden="1" ht="13.5" customHeight="1" s="99">
      <c r="A94" s="198" t="inlineStr">
        <is>
          <t>piece</t>
        </is>
      </c>
      <c r="B94" s="199" t="n"/>
      <c r="C94" s="101" t="n"/>
      <c r="D94" s="101" t="n"/>
      <c r="E94" s="200" t="n"/>
    </row>
    <row r="95" hidden="1" ht="18" customHeight="1" s="99">
      <c r="A95" s="193" t="n">
        <v>11</v>
      </c>
      <c r="B95" s="194" t="n"/>
      <c r="C95" s="195" t="n"/>
      <c r="D95" s="196" t="inlineStr">
        <is>
          <t>TOTAL CONS →</t>
        </is>
      </c>
      <c r="E95" s="197">
        <f>IF(SUM(E96:E103)=0,"",SUM(E96:E103))</f>
        <v/>
      </c>
    </row>
    <row r="96" hidden="1" ht="13.5" customHeight="1" s="99">
      <c r="A96" s="198" t="inlineStr">
        <is>
          <t>piece</t>
        </is>
      </c>
      <c r="B96" s="199" t="n"/>
      <c r="C96" s="101" t="n"/>
      <c r="D96" s="101" t="n"/>
      <c r="E96" s="200" t="n"/>
    </row>
    <row r="97" hidden="1" ht="13.5" customHeight="1" s="99">
      <c r="A97" s="198" t="inlineStr">
        <is>
          <t>piece</t>
        </is>
      </c>
      <c r="B97" s="199" t="n"/>
      <c r="C97" s="101" t="n"/>
      <c r="D97" s="101" t="n"/>
      <c r="E97" s="200" t="n"/>
    </row>
    <row r="98" hidden="1" ht="13.5" customHeight="1" s="99">
      <c r="A98" s="198" t="inlineStr">
        <is>
          <t>piece</t>
        </is>
      </c>
      <c r="B98" s="199" t="n"/>
      <c r="C98" s="101" t="n"/>
      <c r="D98" s="101" t="n"/>
      <c r="E98" s="200" t="n"/>
    </row>
    <row r="99" hidden="1" ht="13.5" customHeight="1" s="99">
      <c r="A99" s="198" t="inlineStr">
        <is>
          <t>piece</t>
        </is>
      </c>
      <c r="B99" s="199" t="n"/>
      <c r="C99" s="101" t="n"/>
      <c r="D99" s="101" t="n"/>
      <c r="E99" s="200" t="n"/>
    </row>
    <row r="100" hidden="1" ht="13.5" customHeight="1" s="99">
      <c r="A100" s="198" t="inlineStr">
        <is>
          <t>piece</t>
        </is>
      </c>
      <c r="B100" s="199" t="n"/>
      <c r="C100" s="101" t="n"/>
      <c r="D100" s="101" t="n"/>
      <c r="E100" s="200" t="n"/>
    </row>
    <row r="101" hidden="1" ht="13.5" customHeight="1" s="99">
      <c r="A101" s="198" t="inlineStr">
        <is>
          <t>piece</t>
        </is>
      </c>
      <c r="B101" s="199" t="n"/>
      <c r="C101" s="101" t="n"/>
      <c r="D101" s="101" t="n"/>
      <c r="E101" s="200" t="n"/>
    </row>
    <row r="102" hidden="1" ht="13.5" customHeight="1" s="99">
      <c r="A102" s="198" t="inlineStr">
        <is>
          <t>piece</t>
        </is>
      </c>
      <c r="B102" s="199" t="n"/>
      <c r="C102" s="101" t="n"/>
      <c r="D102" s="101" t="n"/>
      <c r="E102" s="200" t="n"/>
    </row>
    <row r="103" hidden="1" ht="13.5" customHeight="1" s="99">
      <c r="A103" s="198" t="inlineStr">
        <is>
          <t>piece</t>
        </is>
      </c>
      <c r="B103" s="199" t="n"/>
      <c r="C103" s="101" t="n"/>
      <c r="D103" s="101" t="n"/>
      <c r="E103" s="200" t="n"/>
    </row>
    <row r="104" hidden="1" ht="18" customHeight="1" s="99">
      <c r="A104" s="193" t="n">
        <v>12</v>
      </c>
      <c r="B104" s="194" t="n"/>
      <c r="C104" s="195" t="n"/>
      <c r="D104" s="196" t="inlineStr">
        <is>
          <t>TOTAL CONS →</t>
        </is>
      </c>
      <c r="E104" s="197">
        <f>IF(SUM(E105:E112)=0,"",SUM(E105:E112))</f>
        <v/>
      </c>
    </row>
    <row r="105" hidden="1" ht="13.5" customHeight="1" s="99">
      <c r="A105" s="198" t="inlineStr">
        <is>
          <t>piece</t>
        </is>
      </c>
      <c r="B105" s="199" t="n"/>
      <c r="C105" s="101" t="n"/>
      <c r="D105" s="101" t="n"/>
      <c r="E105" s="200" t="n"/>
    </row>
    <row r="106" hidden="1" ht="13.5" customHeight="1" s="99">
      <c r="A106" s="198" t="inlineStr">
        <is>
          <t>piece</t>
        </is>
      </c>
      <c r="B106" s="199" t="n"/>
      <c r="C106" s="101" t="n"/>
      <c r="D106" s="101" t="n"/>
      <c r="E106" s="200" t="n"/>
    </row>
    <row r="107" hidden="1" ht="13.5" customHeight="1" s="99">
      <c r="A107" s="198" t="inlineStr">
        <is>
          <t>piece</t>
        </is>
      </c>
      <c r="B107" s="199" t="n"/>
      <c r="C107" s="101" t="n"/>
      <c r="D107" s="101" t="n"/>
      <c r="E107" s="200" t="n"/>
    </row>
    <row r="108" hidden="1" ht="13.5" customHeight="1" s="99">
      <c r="A108" s="198" t="inlineStr">
        <is>
          <t>piece</t>
        </is>
      </c>
      <c r="B108" s="199" t="n"/>
      <c r="C108" s="101" t="n"/>
      <c r="D108" s="101" t="n"/>
      <c r="E108" s="200" t="n"/>
    </row>
    <row r="109" hidden="1" ht="13.5" customHeight="1" s="99">
      <c r="A109" s="198" t="inlineStr">
        <is>
          <t>piece</t>
        </is>
      </c>
      <c r="B109" s="199" t="n"/>
      <c r="C109" s="101" t="n"/>
      <c r="D109" s="101" t="n"/>
      <c r="E109" s="200" t="n"/>
    </row>
    <row r="110" hidden="1" ht="13.5" customHeight="1" s="99">
      <c r="A110" s="198" t="inlineStr">
        <is>
          <t>piece</t>
        </is>
      </c>
      <c r="B110" s="199" t="n"/>
      <c r="C110" s="101" t="n"/>
      <c r="D110" s="101" t="n"/>
      <c r="E110" s="200" t="n"/>
    </row>
    <row r="111" hidden="1" ht="13.5" customHeight="1" s="99">
      <c r="A111" s="198" t="inlineStr">
        <is>
          <t>piece</t>
        </is>
      </c>
      <c r="B111" s="199" t="n"/>
      <c r="C111" s="101" t="n"/>
      <c r="D111" s="101" t="n"/>
      <c r="E111" s="200" t="n"/>
    </row>
    <row r="112" hidden="1" ht="13.5" customHeight="1" s="99">
      <c r="A112" s="198" t="inlineStr">
        <is>
          <t>piece</t>
        </is>
      </c>
      <c r="B112" s="199" t="n"/>
      <c r="C112" s="101" t="n"/>
      <c r="D112" s="101" t="n"/>
      <c r="E112" s="200" t="n"/>
    </row>
    <row r="113" hidden="1" ht="18" customHeight="1" s="99">
      <c r="A113" s="193" t="n">
        <v>13</v>
      </c>
      <c r="B113" s="194" t="n"/>
      <c r="C113" s="195" t="n"/>
      <c r="D113" s="196" t="inlineStr">
        <is>
          <t>TOTAL CONS →</t>
        </is>
      </c>
      <c r="E113" s="197">
        <f>IF(SUM(E114:E121)=0,"",SUM(E114:E121))</f>
        <v/>
      </c>
    </row>
    <row r="114" hidden="1" ht="13.5" customHeight="1" s="99">
      <c r="A114" s="198" t="inlineStr">
        <is>
          <t>piece</t>
        </is>
      </c>
      <c r="B114" s="199" t="n"/>
      <c r="C114" s="101" t="n"/>
      <c r="D114" s="101" t="n"/>
      <c r="E114" s="200" t="n"/>
    </row>
    <row r="115" hidden="1" ht="13.5" customHeight="1" s="99">
      <c r="A115" s="198" t="inlineStr">
        <is>
          <t>piece</t>
        </is>
      </c>
      <c r="B115" s="199" t="n"/>
      <c r="C115" s="101" t="n"/>
      <c r="D115" s="101" t="n"/>
      <c r="E115" s="200" t="n"/>
    </row>
    <row r="116" hidden="1" ht="13.5" customHeight="1" s="99">
      <c r="A116" s="198" t="inlineStr">
        <is>
          <t>piece</t>
        </is>
      </c>
      <c r="B116" s="199" t="n"/>
      <c r="C116" s="101" t="n"/>
      <c r="D116" s="101" t="n"/>
      <c r="E116" s="200" t="n"/>
    </row>
    <row r="117" hidden="1" ht="13.5" customHeight="1" s="99">
      <c r="A117" s="198" t="inlineStr">
        <is>
          <t>piece</t>
        </is>
      </c>
      <c r="B117" s="199" t="n"/>
      <c r="C117" s="101" t="n"/>
      <c r="D117" s="101" t="n"/>
      <c r="E117" s="200" t="n"/>
    </row>
    <row r="118" hidden="1" ht="13.5" customHeight="1" s="99">
      <c r="A118" s="198" t="inlineStr">
        <is>
          <t>piece</t>
        </is>
      </c>
      <c r="B118" s="199" t="n"/>
      <c r="C118" s="101" t="n"/>
      <c r="D118" s="101" t="n"/>
      <c r="E118" s="200" t="n"/>
    </row>
    <row r="119" hidden="1" ht="13.5" customHeight="1" s="99">
      <c r="A119" s="198" t="inlineStr">
        <is>
          <t>piece</t>
        </is>
      </c>
      <c r="B119" s="199" t="n"/>
      <c r="C119" s="101" t="n"/>
      <c r="D119" s="101" t="n"/>
      <c r="E119" s="200" t="n"/>
    </row>
    <row r="120" hidden="1" ht="13.5" customHeight="1" s="99">
      <c r="A120" s="198" t="inlineStr">
        <is>
          <t>piece</t>
        </is>
      </c>
      <c r="B120" s="199" t="n"/>
      <c r="C120" s="101" t="n"/>
      <c r="D120" s="101" t="n"/>
      <c r="E120" s="200" t="n"/>
    </row>
    <row r="121" hidden="1" ht="13.5" customHeight="1" s="99">
      <c r="A121" s="198" t="inlineStr">
        <is>
          <t>piece</t>
        </is>
      </c>
      <c r="B121" s="199" t="n"/>
      <c r="C121" s="101" t="n"/>
      <c r="D121" s="101" t="n"/>
      <c r="E121" s="200" t="n"/>
    </row>
    <row r="122" hidden="1" ht="18" customHeight="1" s="99">
      <c r="A122" s="193" t="n">
        <v>14</v>
      </c>
      <c r="B122" s="194" t="n"/>
      <c r="C122" s="195" t="n"/>
      <c r="D122" s="196" t="inlineStr">
        <is>
          <t>TOTAL CONS →</t>
        </is>
      </c>
      <c r="E122" s="197">
        <f>IF(SUM(E123:E130)=0,"",SUM(E123:E130))</f>
        <v/>
      </c>
    </row>
    <row r="123" hidden="1" ht="13.5" customHeight="1" s="99">
      <c r="A123" s="198" t="inlineStr">
        <is>
          <t>piece</t>
        </is>
      </c>
      <c r="B123" s="199" t="n"/>
      <c r="C123" s="101" t="n"/>
      <c r="D123" s="101" t="n"/>
      <c r="E123" s="200" t="n"/>
    </row>
    <row r="124" hidden="1" ht="13.5" customHeight="1" s="99">
      <c r="A124" s="198" t="inlineStr">
        <is>
          <t>piece</t>
        </is>
      </c>
      <c r="B124" s="199" t="n"/>
      <c r="C124" s="101" t="n"/>
      <c r="D124" s="101" t="n"/>
      <c r="E124" s="200" t="n"/>
    </row>
    <row r="125" hidden="1" ht="13.5" customHeight="1" s="99">
      <c r="A125" s="198" t="inlineStr">
        <is>
          <t>piece</t>
        </is>
      </c>
      <c r="B125" s="199" t="n"/>
      <c r="C125" s="101" t="n"/>
      <c r="D125" s="101" t="n"/>
      <c r="E125" s="200" t="n"/>
    </row>
    <row r="126" hidden="1" ht="13.5" customHeight="1" s="99">
      <c r="A126" s="198" t="inlineStr">
        <is>
          <t>piece</t>
        </is>
      </c>
      <c r="B126" s="199" t="n"/>
      <c r="C126" s="101" t="n"/>
      <c r="D126" s="101" t="n"/>
      <c r="E126" s="200" t="n"/>
    </row>
    <row r="127" hidden="1" ht="13.5" customHeight="1" s="99">
      <c r="A127" s="198" t="inlineStr">
        <is>
          <t>piece</t>
        </is>
      </c>
      <c r="B127" s="199" t="n"/>
      <c r="C127" s="101" t="n"/>
      <c r="D127" s="101" t="n"/>
      <c r="E127" s="200" t="n"/>
    </row>
    <row r="128" hidden="1" ht="13.5" customHeight="1" s="99">
      <c r="A128" s="198" t="inlineStr">
        <is>
          <t>piece</t>
        </is>
      </c>
      <c r="B128" s="199" t="n"/>
      <c r="C128" s="101" t="n"/>
      <c r="D128" s="101" t="n"/>
      <c r="E128" s="200" t="n"/>
    </row>
    <row r="129" hidden="1" ht="13.5" customHeight="1" s="99">
      <c r="A129" s="198" t="inlineStr">
        <is>
          <t>piece</t>
        </is>
      </c>
      <c r="B129" s="199" t="n"/>
      <c r="C129" s="101" t="n"/>
      <c r="D129" s="101" t="n"/>
      <c r="E129" s="200" t="n"/>
    </row>
    <row r="130" hidden="1" ht="13.5" customHeight="1" s="99">
      <c r="A130" s="198" t="inlineStr">
        <is>
          <t>piece</t>
        </is>
      </c>
      <c r="B130" s="199" t="n"/>
      <c r="C130" s="101" t="n"/>
      <c r="D130" s="101" t="n"/>
      <c r="E130" s="200" t="n"/>
    </row>
    <row r="131" hidden="1" ht="18" customHeight="1" s="99">
      <c r="A131" s="193" t="n">
        <v>15</v>
      </c>
      <c r="B131" s="194" t="n"/>
      <c r="C131" s="195" t="n"/>
      <c r="D131" s="196" t="inlineStr">
        <is>
          <t>TOTAL CONS →</t>
        </is>
      </c>
      <c r="E131" s="197">
        <f>IF(SUM(E132:E139)=0,"",SUM(E132:E139))</f>
        <v/>
      </c>
    </row>
    <row r="132" hidden="1" ht="13.5" customHeight="1" s="99">
      <c r="A132" s="198" t="inlineStr">
        <is>
          <t>piece</t>
        </is>
      </c>
      <c r="B132" s="199" t="n"/>
      <c r="C132" s="101" t="n"/>
      <c r="D132" s="101" t="n"/>
      <c r="E132" s="200" t="n"/>
    </row>
    <row r="133" hidden="1" ht="13.5" customHeight="1" s="99">
      <c r="A133" s="198" t="inlineStr">
        <is>
          <t>piece</t>
        </is>
      </c>
      <c r="B133" s="199" t="n"/>
      <c r="C133" s="101" t="n"/>
      <c r="D133" s="101" t="n"/>
      <c r="E133" s="200" t="n"/>
    </row>
    <row r="134" hidden="1" ht="13.5" customHeight="1" s="99">
      <c r="A134" s="198" t="inlineStr">
        <is>
          <t>piece</t>
        </is>
      </c>
      <c r="B134" s="199" t="n"/>
      <c r="C134" s="101" t="n"/>
      <c r="D134" s="101" t="n"/>
      <c r="E134" s="200" t="n"/>
    </row>
    <row r="135" hidden="1" ht="13.5" customHeight="1" s="99">
      <c r="A135" s="198" t="inlineStr">
        <is>
          <t>piece</t>
        </is>
      </c>
      <c r="B135" s="199" t="n"/>
      <c r="C135" s="101" t="n"/>
      <c r="D135" s="101" t="n"/>
      <c r="E135" s="200" t="n"/>
    </row>
    <row r="136" hidden="1" ht="13.5" customHeight="1" s="99">
      <c r="A136" s="198" t="inlineStr">
        <is>
          <t>piece</t>
        </is>
      </c>
      <c r="B136" s="199" t="n"/>
      <c r="C136" s="101" t="n"/>
      <c r="D136" s="101" t="n"/>
      <c r="E136" s="200" t="n"/>
    </row>
    <row r="137" hidden="1" ht="13.5" customHeight="1" s="99">
      <c r="A137" s="198" t="inlineStr">
        <is>
          <t>piece</t>
        </is>
      </c>
      <c r="B137" s="199" t="n"/>
      <c r="C137" s="101" t="n"/>
      <c r="D137" s="101" t="n"/>
      <c r="E137" s="200" t="n"/>
    </row>
    <row r="138" hidden="1" ht="13.5" customHeight="1" s="99">
      <c r="A138" s="198" t="inlineStr">
        <is>
          <t>piece</t>
        </is>
      </c>
      <c r="B138" s="199" t="n"/>
      <c r="C138" s="101" t="n"/>
      <c r="D138" s="101" t="n"/>
      <c r="E138" s="200" t="n"/>
    </row>
    <row r="139" hidden="1" ht="13.5" customHeight="1" s="99">
      <c r="A139" s="198" t="inlineStr">
        <is>
          <t>piece</t>
        </is>
      </c>
      <c r="B139" s="199" t="n"/>
      <c r="C139" s="101" t="n"/>
      <c r="D139" s="101" t="n"/>
      <c r="E139" s="200" t="n"/>
    </row>
    <row r="140" hidden="1" ht="18" customHeight="1" s="99">
      <c r="A140" s="193" t="n">
        <v>16</v>
      </c>
      <c r="B140" s="194" t="n"/>
      <c r="C140" s="195" t="n"/>
      <c r="D140" s="196" t="inlineStr">
        <is>
          <t>TOTAL CONS →</t>
        </is>
      </c>
      <c r="E140" s="197">
        <f>IF(SUM(E141:E148)=0,"",SUM(E141:E148))</f>
        <v/>
      </c>
    </row>
    <row r="141" hidden="1" ht="13.5" customHeight="1" s="99">
      <c r="A141" s="198" t="inlineStr">
        <is>
          <t>piece</t>
        </is>
      </c>
      <c r="B141" s="199" t="n"/>
      <c r="C141" s="101" t="n"/>
      <c r="D141" s="101" t="n"/>
      <c r="E141" s="200" t="n"/>
    </row>
    <row r="142" hidden="1" ht="13.5" customHeight="1" s="99">
      <c r="A142" s="198" t="inlineStr">
        <is>
          <t>piece</t>
        </is>
      </c>
      <c r="B142" s="199" t="n"/>
      <c r="C142" s="101" t="n"/>
      <c r="D142" s="101" t="n"/>
      <c r="E142" s="200" t="n"/>
    </row>
    <row r="143" hidden="1" ht="13.5" customHeight="1" s="99">
      <c r="A143" s="198" t="inlineStr">
        <is>
          <t>piece</t>
        </is>
      </c>
      <c r="B143" s="199" t="n"/>
      <c r="C143" s="101" t="n"/>
      <c r="D143" s="101" t="n"/>
      <c r="E143" s="200" t="n"/>
    </row>
    <row r="144" hidden="1" ht="13.5" customHeight="1" s="99">
      <c r="A144" s="198" t="inlineStr">
        <is>
          <t>piece</t>
        </is>
      </c>
      <c r="B144" s="199" t="n"/>
      <c r="C144" s="101" t="n"/>
      <c r="D144" s="101" t="n"/>
      <c r="E144" s="200" t="n"/>
    </row>
    <row r="145" hidden="1" ht="13.5" customHeight="1" s="99">
      <c r="A145" s="198" t="inlineStr">
        <is>
          <t>piece</t>
        </is>
      </c>
      <c r="B145" s="199" t="n"/>
      <c r="C145" s="101" t="n"/>
      <c r="D145" s="101" t="n"/>
      <c r="E145" s="200" t="n"/>
    </row>
    <row r="146" hidden="1" ht="13.5" customHeight="1" s="99">
      <c r="A146" s="198" t="inlineStr">
        <is>
          <t>piece</t>
        </is>
      </c>
      <c r="B146" s="199" t="n"/>
      <c r="C146" s="101" t="n"/>
      <c r="D146" s="101" t="n"/>
      <c r="E146" s="200" t="n"/>
    </row>
    <row r="147" hidden="1" ht="13.5" customHeight="1" s="99">
      <c r="A147" s="198" t="inlineStr">
        <is>
          <t>piece</t>
        </is>
      </c>
      <c r="B147" s="199" t="n"/>
      <c r="C147" s="101" t="n"/>
      <c r="D147" s="101" t="n"/>
      <c r="E147" s="200" t="n"/>
    </row>
    <row r="148" hidden="1" ht="13.5" customHeight="1" s="99">
      <c r="A148" s="198" t="inlineStr">
        <is>
          <t>piece</t>
        </is>
      </c>
      <c r="B148" s="199" t="n"/>
      <c r="C148" s="101" t="n"/>
      <c r="D148" s="101" t="n"/>
      <c r="E148" s="200" t="n"/>
    </row>
    <row r="149" hidden="1" ht="18" customHeight="1" s="99">
      <c r="A149" s="193" t="n">
        <v>17</v>
      </c>
      <c r="B149" s="194" t="n"/>
      <c r="C149" s="195" t="n"/>
      <c r="D149" s="196" t="inlineStr">
        <is>
          <t>TOTAL CONS →</t>
        </is>
      </c>
      <c r="E149" s="197">
        <f>IF(SUM(E150:E157)=0,"",SUM(E150:E157))</f>
        <v/>
      </c>
    </row>
    <row r="150" hidden="1" ht="13.5" customHeight="1" s="99">
      <c r="A150" s="198" t="inlineStr">
        <is>
          <t>piece</t>
        </is>
      </c>
      <c r="B150" s="199" t="n"/>
      <c r="C150" s="101" t="n"/>
      <c r="D150" s="101" t="n"/>
      <c r="E150" s="200" t="n"/>
    </row>
    <row r="151" hidden="1" ht="13.5" customHeight="1" s="99">
      <c r="A151" s="198" t="inlineStr">
        <is>
          <t>piece</t>
        </is>
      </c>
      <c r="B151" s="199" t="n"/>
      <c r="C151" s="101" t="n"/>
      <c r="D151" s="101" t="n"/>
      <c r="E151" s="200" t="n"/>
    </row>
    <row r="152" hidden="1" ht="13.5" customHeight="1" s="99">
      <c r="A152" s="198" t="inlineStr">
        <is>
          <t>piece</t>
        </is>
      </c>
      <c r="B152" s="199" t="n"/>
      <c r="C152" s="101" t="n"/>
      <c r="D152" s="101" t="n"/>
      <c r="E152" s="200" t="n"/>
    </row>
    <row r="153" hidden="1" ht="13.5" customHeight="1" s="99">
      <c r="A153" s="198" t="inlineStr">
        <is>
          <t>piece</t>
        </is>
      </c>
      <c r="B153" s="199" t="n"/>
      <c r="C153" s="101" t="n"/>
      <c r="D153" s="101" t="n"/>
      <c r="E153" s="200" t="n"/>
    </row>
    <row r="154" hidden="1" ht="13.5" customHeight="1" s="99">
      <c r="A154" s="198" t="inlineStr">
        <is>
          <t>piece</t>
        </is>
      </c>
      <c r="B154" s="199" t="n"/>
      <c r="C154" s="101" t="n"/>
      <c r="D154" s="101" t="n"/>
      <c r="E154" s="200" t="n"/>
    </row>
    <row r="155" hidden="1" ht="13.5" customHeight="1" s="99">
      <c r="A155" s="198" t="inlineStr">
        <is>
          <t>piece</t>
        </is>
      </c>
      <c r="B155" s="199" t="n"/>
      <c r="C155" s="101" t="n"/>
      <c r="D155" s="101" t="n"/>
      <c r="E155" s="200" t="n"/>
    </row>
    <row r="156" hidden="1" ht="13.5" customHeight="1" s="99">
      <c r="A156" s="198" t="inlineStr">
        <is>
          <t>piece</t>
        </is>
      </c>
      <c r="B156" s="199" t="n"/>
      <c r="C156" s="101" t="n"/>
      <c r="D156" s="101" t="n"/>
      <c r="E156" s="200" t="n"/>
    </row>
    <row r="157" hidden="1" ht="13.5" customHeight="1" s="99">
      <c r="A157" s="198" t="inlineStr">
        <is>
          <t>piece</t>
        </is>
      </c>
      <c r="B157" s="199" t="n"/>
      <c r="C157" s="101" t="n"/>
      <c r="D157" s="101" t="n"/>
      <c r="E157" s="200" t="n"/>
    </row>
    <row r="158" hidden="1" ht="18" customHeight="1" s="99">
      <c r="A158" s="193" t="n">
        <v>18</v>
      </c>
      <c r="B158" s="194" t="n"/>
      <c r="C158" s="195" t="n"/>
      <c r="D158" s="196" t="inlineStr">
        <is>
          <t>TOTAL CONS →</t>
        </is>
      </c>
      <c r="E158" s="197">
        <f>IF(SUM(E159:E166)=0,"",SUM(E159:E166))</f>
        <v/>
      </c>
    </row>
    <row r="159" hidden="1" ht="13.5" customHeight="1" s="99">
      <c r="A159" s="198" t="inlineStr">
        <is>
          <t>piece</t>
        </is>
      </c>
      <c r="B159" s="199" t="n"/>
      <c r="C159" s="101" t="n"/>
      <c r="D159" s="101" t="n"/>
      <c r="E159" s="200" t="n"/>
    </row>
    <row r="160" hidden="1" ht="13.5" customHeight="1" s="99">
      <c r="A160" s="198" t="inlineStr">
        <is>
          <t>piece</t>
        </is>
      </c>
      <c r="B160" s="199" t="n"/>
      <c r="C160" s="101" t="n"/>
      <c r="D160" s="101" t="n"/>
      <c r="E160" s="200" t="n"/>
    </row>
    <row r="161" hidden="1" ht="13.5" customHeight="1" s="99">
      <c r="A161" s="198" t="inlineStr">
        <is>
          <t>piece</t>
        </is>
      </c>
      <c r="B161" s="199" t="n"/>
      <c r="C161" s="101" t="n"/>
      <c r="D161" s="101" t="n"/>
      <c r="E161" s="200" t="n"/>
    </row>
    <row r="162" hidden="1" ht="13.5" customHeight="1" s="99">
      <c r="A162" s="198" t="inlineStr">
        <is>
          <t>piece</t>
        </is>
      </c>
      <c r="B162" s="199" t="n"/>
      <c r="C162" s="101" t="n"/>
      <c r="D162" s="101" t="n"/>
      <c r="E162" s="200" t="n"/>
    </row>
    <row r="163" hidden="1" ht="13.5" customHeight="1" s="99">
      <c r="A163" s="198" t="inlineStr">
        <is>
          <t>piece</t>
        </is>
      </c>
      <c r="B163" s="199" t="n"/>
      <c r="C163" s="101" t="n"/>
      <c r="D163" s="101" t="n"/>
      <c r="E163" s="200" t="n"/>
    </row>
    <row r="164" hidden="1" ht="13.5" customHeight="1" s="99">
      <c r="A164" s="198" t="inlineStr">
        <is>
          <t>piece</t>
        </is>
      </c>
      <c r="B164" s="199" t="n"/>
      <c r="C164" s="101" t="n"/>
      <c r="D164" s="101" t="n"/>
      <c r="E164" s="200" t="n"/>
    </row>
    <row r="165" hidden="1" ht="13.5" customHeight="1" s="99">
      <c r="A165" s="198" t="inlineStr">
        <is>
          <t>piece</t>
        </is>
      </c>
      <c r="B165" s="199" t="n"/>
      <c r="C165" s="101" t="n"/>
      <c r="D165" s="101" t="n"/>
      <c r="E165" s="200" t="n"/>
    </row>
    <row r="166" hidden="1" ht="13.5" customHeight="1" s="99">
      <c r="A166" s="198" t="inlineStr">
        <is>
          <t>piece</t>
        </is>
      </c>
      <c r="B166" s="199" t="n"/>
      <c r="C166" s="101" t="n"/>
      <c r="D166" s="101" t="n"/>
      <c r="E166" s="200" t="n"/>
    </row>
    <row r="167" hidden="1" ht="18" customHeight="1" s="99">
      <c r="A167" s="193" t="n">
        <v>19</v>
      </c>
      <c r="B167" s="194" t="n"/>
      <c r="C167" s="195" t="n"/>
      <c r="D167" s="196" t="inlineStr">
        <is>
          <t>TOTAL CONS →</t>
        </is>
      </c>
      <c r="E167" s="197">
        <f>IF(SUM(E168:E175)=0,"",SUM(E168:E175))</f>
        <v/>
      </c>
    </row>
    <row r="168" hidden="1" ht="13.5" customHeight="1" s="99">
      <c r="A168" s="198" t="inlineStr">
        <is>
          <t>piece</t>
        </is>
      </c>
      <c r="B168" s="199" t="n"/>
      <c r="C168" s="101" t="n"/>
      <c r="D168" s="101" t="n"/>
      <c r="E168" s="200" t="n"/>
    </row>
    <row r="169" hidden="1" ht="13.5" customHeight="1" s="99">
      <c r="A169" s="198" t="inlineStr">
        <is>
          <t>piece</t>
        </is>
      </c>
      <c r="B169" s="199" t="n"/>
      <c r="C169" s="101" t="n"/>
      <c r="D169" s="101" t="n"/>
      <c r="E169" s="200" t="n"/>
    </row>
    <row r="170" hidden="1" ht="13.5" customHeight="1" s="99">
      <c r="A170" s="198" t="inlineStr">
        <is>
          <t>piece</t>
        </is>
      </c>
      <c r="B170" s="199" t="n"/>
      <c r="C170" s="101" t="n"/>
      <c r="D170" s="101" t="n"/>
      <c r="E170" s="200" t="n"/>
    </row>
    <row r="171" hidden="1" ht="13.5" customHeight="1" s="99">
      <c r="A171" s="198" t="inlineStr">
        <is>
          <t>piece</t>
        </is>
      </c>
      <c r="B171" s="199" t="n"/>
      <c r="C171" s="101" t="n"/>
      <c r="D171" s="101" t="n"/>
      <c r="E171" s="200" t="n"/>
    </row>
    <row r="172" hidden="1" ht="13.5" customHeight="1" s="99">
      <c r="A172" s="198" t="inlineStr">
        <is>
          <t>piece</t>
        </is>
      </c>
      <c r="B172" s="199" t="n"/>
      <c r="C172" s="101" t="n"/>
      <c r="D172" s="101" t="n"/>
      <c r="E172" s="200" t="n"/>
    </row>
    <row r="173" hidden="1" ht="13.5" customHeight="1" s="99">
      <c r="A173" s="198" t="inlineStr">
        <is>
          <t>piece</t>
        </is>
      </c>
      <c r="B173" s="199" t="n"/>
      <c r="C173" s="101" t="n"/>
      <c r="D173" s="101" t="n"/>
      <c r="E173" s="200" t="n"/>
    </row>
    <row r="174" hidden="1" ht="13.5" customHeight="1" s="99">
      <c r="A174" s="198" t="inlineStr">
        <is>
          <t>piece</t>
        </is>
      </c>
      <c r="B174" s="199" t="n"/>
      <c r="C174" s="101" t="n"/>
      <c r="D174" s="101" t="n"/>
      <c r="E174" s="200" t="n"/>
    </row>
    <row r="175" hidden="1" ht="13.5" customHeight="1" s="99">
      <c r="A175" s="198" t="inlineStr">
        <is>
          <t>piece</t>
        </is>
      </c>
      <c r="B175" s="199" t="n"/>
      <c r="C175" s="101" t="n"/>
      <c r="D175" s="101" t="n"/>
      <c r="E175" s="200" t="n"/>
    </row>
    <row r="176" hidden="1" ht="18" customHeight="1" s="99">
      <c r="A176" s="193" t="n">
        <v>20</v>
      </c>
      <c r="B176" s="194" t="n"/>
      <c r="C176" s="195" t="n"/>
      <c r="D176" s="196" t="inlineStr">
        <is>
          <t>TOTAL CONS →</t>
        </is>
      </c>
      <c r="E176" s="197">
        <f>IF(SUM(E177:E184)=0,"",SUM(E177:E184))</f>
        <v/>
      </c>
    </row>
    <row r="177" hidden="1" ht="13.5" customHeight="1" s="99">
      <c r="A177" s="198" t="inlineStr">
        <is>
          <t>piece</t>
        </is>
      </c>
      <c r="B177" s="199" t="n"/>
      <c r="C177" s="101" t="n"/>
      <c r="D177" s="101" t="n"/>
      <c r="E177" s="200" t="n"/>
    </row>
    <row r="178" hidden="1" ht="13.5" customHeight="1" s="99">
      <c r="A178" s="198" t="inlineStr">
        <is>
          <t>piece</t>
        </is>
      </c>
      <c r="B178" s="199" t="n"/>
      <c r="C178" s="101" t="n"/>
      <c r="D178" s="101" t="n"/>
      <c r="E178" s="200" t="n"/>
    </row>
    <row r="179" hidden="1" ht="13.5" customHeight="1" s="99">
      <c r="A179" s="198" t="inlineStr">
        <is>
          <t>piece</t>
        </is>
      </c>
      <c r="B179" s="199" t="n"/>
      <c r="C179" s="101" t="n"/>
      <c r="D179" s="101" t="n"/>
      <c r="E179" s="200" t="n"/>
    </row>
    <row r="180" hidden="1" ht="13.5" customHeight="1" s="99">
      <c r="A180" s="198" t="inlineStr">
        <is>
          <t>piece</t>
        </is>
      </c>
      <c r="B180" s="199" t="n"/>
      <c r="C180" s="101" t="n"/>
      <c r="D180" s="101" t="n"/>
      <c r="E180" s="200" t="n"/>
    </row>
    <row r="181" hidden="1" ht="13.5" customHeight="1" s="99">
      <c r="A181" s="198" t="inlineStr">
        <is>
          <t>piece</t>
        </is>
      </c>
      <c r="B181" s="199" t="n"/>
      <c r="C181" s="101" t="n"/>
      <c r="D181" s="101" t="n"/>
      <c r="E181" s="200" t="n"/>
    </row>
    <row r="182" hidden="1" ht="13.5" customHeight="1" s="99">
      <c r="A182" s="198" t="inlineStr">
        <is>
          <t>piece</t>
        </is>
      </c>
      <c r="B182" s="199" t="n"/>
      <c r="C182" s="101" t="n"/>
      <c r="D182" s="101" t="n"/>
      <c r="E182" s="200" t="n"/>
    </row>
    <row r="183" hidden="1" ht="13.5" customHeight="1" s="99">
      <c r="A183" s="198" t="inlineStr">
        <is>
          <t>piece</t>
        </is>
      </c>
      <c r="B183" s="199" t="n"/>
      <c r="C183" s="101" t="n"/>
      <c r="D183" s="101" t="n"/>
      <c r="E183" s="200" t="n"/>
    </row>
    <row r="184" hidden="1" ht="13.5" customHeight="1" s="99">
      <c r="A184" s="198" t="inlineStr">
        <is>
          <t>piece</t>
        </is>
      </c>
      <c r="B184" s="199" t="n"/>
      <c r="C184" s="101" t="n"/>
      <c r="D184" s="101" t="n"/>
      <c r="E184" s="200" t="n"/>
    </row>
    <row r="185" hidden="1" ht="18" customHeight="1" s="99">
      <c r="A185" s="193" t="n">
        <v>21</v>
      </c>
      <c r="B185" s="194" t="n"/>
      <c r="C185" s="195" t="n"/>
      <c r="D185" s="196" t="inlineStr">
        <is>
          <t>TOTAL CONS →</t>
        </is>
      </c>
      <c r="E185" s="197">
        <f>IF(SUM(E186:E193)=0,"",SUM(E186:E193))</f>
        <v/>
      </c>
    </row>
    <row r="186" hidden="1" ht="13.5" customHeight="1" s="99">
      <c r="A186" s="198" t="inlineStr">
        <is>
          <t>piece</t>
        </is>
      </c>
      <c r="B186" s="199" t="n"/>
      <c r="C186" s="101" t="n"/>
      <c r="D186" s="101" t="n"/>
      <c r="E186" s="200" t="n"/>
    </row>
    <row r="187" hidden="1" ht="13.5" customHeight="1" s="99">
      <c r="A187" s="198" t="inlineStr">
        <is>
          <t>piece</t>
        </is>
      </c>
      <c r="B187" s="199" t="n"/>
      <c r="C187" s="101" t="n"/>
      <c r="D187" s="101" t="n"/>
      <c r="E187" s="200" t="n"/>
    </row>
    <row r="188" hidden="1" ht="13.5" customHeight="1" s="99">
      <c r="A188" s="198" t="inlineStr">
        <is>
          <t>piece</t>
        </is>
      </c>
      <c r="B188" s="199" t="n"/>
      <c r="C188" s="101" t="n"/>
      <c r="D188" s="101" t="n"/>
      <c r="E188" s="200" t="n"/>
    </row>
    <row r="189" hidden="1" ht="13.5" customHeight="1" s="99">
      <c r="A189" s="198" t="inlineStr">
        <is>
          <t>piece</t>
        </is>
      </c>
      <c r="B189" s="199" t="n"/>
      <c r="C189" s="101" t="n"/>
      <c r="D189" s="101" t="n"/>
      <c r="E189" s="200" t="n"/>
    </row>
    <row r="190" hidden="1" ht="13.5" customHeight="1" s="99">
      <c r="A190" s="198" t="inlineStr">
        <is>
          <t>piece</t>
        </is>
      </c>
      <c r="B190" s="199" t="n"/>
      <c r="C190" s="101" t="n"/>
      <c r="D190" s="101" t="n"/>
      <c r="E190" s="200" t="n"/>
    </row>
    <row r="191" hidden="1" ht="13.5" customHeight="1" s="99">
      <c r="A191" s="198" t="inlineStr">
        <is>
          <t>piece</t>
        </is>
      </c>
      <c r="B191" s="199" t="n"/>
      <c r="C191" s="101" t="n"/>
      <c r="D191" s="101" t="n"/>
      <c r="E191" s="200" t="n"/>
    </row>
    <row r="192" hidden="1" ht="13.5" customHeight="1" s="99">
      <c r="A192" s="198" t="inlineStr">
        <is>
          <t>piece</t>
        </is>
      </c>
      <c r="B192" s="199" t="n"/>
      <c r="C192" s="101" t="n"/>
      <c r="D192" s="101" t="n"/>
      <c r="E192" s="200" t="n"/>
    </row>
    <row r="193" hidden="1" ht="13.5" customHeight="1" s="99">
      <c r="A193" s="198" t="inlineStr">
        <is>
          <t>piece</t>
        </is>
      </c>
      <c r="B193" s="199" t="n"/>
      <c r="C193" s="101" t="n"/>
      <c r="D193" s="101" t="n"/>
      <c r="E193" s="200" t="n"/>
    </row>
    <row r="194" hidden="1" ht="18" customHeight="1" s="99">
      <c r="A194" s="193" t="n">
        <v>22</v>
      </c>
      <c r="B194" s="194" t="n"/>
      <c r="C194" s="195" t="n"/>
      <c r="D194" s="196" t="inlineStr">
        <is>
          <t>TOTAL CONS →</t>
        </is>
      </c>
      <c r="E194" s="197">
        <f>IF(SUM(E195:E202)=0,"",SUM(E195:E202))</f>
        <v/>
      </c>
    </row>
    <row r="195" hidden="1" ht="13.5" customHeight="1" s="99">
      <c r="A195" s="198" t="inlineStr">
        <is>
          <t>piece</t>
        </is>
      </c>
      <c r="B195" s="199" t="n"/>
      <c r="C195" s="101" t="n"/>
      <c r="D195" s="101" t="n"/>
      <c r="E195" s="200" t="n"/>
    </row>
    <row r="196" hidden="1" ht="13.5" customHeight="1" s="99">
      <c r="A196" s="198" t="inlineStr">
        <is>
          <t>piece</t>
        </is>
      </c>
      <c r="B196" s="199" t="n"/>
      <c r="C196" s="101" t="n"/>
      <c r="D196" s="101" t="n"/>
      <c r="E196" s="200" t="n"/>
    </row>
    <row r="197" hidden="1" ht="13.5" customHeight="1" s="99">
      <c r="A197" s="198" t="inlineStr">
        <is>
          <t>piece</t>
        </is>
      </c>
      <c r="B197" s="199" t="n"/>
      <c r="C197" s="101" t="n"/>
      <c r="D197" s="101" t="n"/>
      <c r="E197" s="200" t="n"/>
    </row>
    <row r="198" hidden="1" ht="13.5" customHeight="1" s="99">
      <c r="A198" s="198" t="inlineStr">
        <is>
          <t>piece</t>
        </is>
      </c>
      <c r="B198" s="199" t="n"/>
      <c r="C198" s="101" t="n"/>
      <c r="D198" s="101" t="n"/>
      <c r="E198" s="200" t="n"/>
    </row>
    <row r="199" hidden="1" ht="13.5" customHeight="1" s="99">
      <c r="A199" s="198" t="inlineStr">
        <is>
          <t>piece</t>
        </is>
      </c>
      <c r="B199" s="199" t="n"/>
      <c r="C199" s="101" t="n"/>
      <c r="D199" s="101" t="n"/>
      <c r="E199" s="200" t="n"/>
    </row>
    <row r="200" hidden="1" ht="13.5" customHeight="1" s="99">
      <c r="A200" s="198" t="inlineStr">
        <is>
          <t>piece</t>
        </is>
      </c>
      <c r="B200" s="199" t="n"/>
      <c r="C200" s="101" t="n"/>
      <c r="D200" s="101" t="n"/>
      <c r="E200" s="200" t="n"/>
    </row>
    <row r="201" hidden="1" ht="13.5" customHeight="1" s="99">
      <c r="A201" s="198" t="inlineStr">
        <is>
          <t>piece</t>
        </is>
      </c>
      <c r="B201" s="199" t="n"/>
      <c r="C201" s="101" t="n"/>
      <c r="D201" s="101" t="n"/>
      <c r="E201" s="200" t="n"/>
    </row>
    <row r="202" hidden="1" ht="13.5" customHeight="1" s="99">
      <c r="A202" s="198" t="inlineStr">
        <is>
          <t>piece</t>
        </is>
      </c>
      <c r="B202" s="199" t="n"/>
      <c r="C202" s="101" t="n"/>
      <c r="D202" s="101" t="n"/>
      <c r="E202" s="200" t="n"/>
    </row>
    <row r="203" hidden="1" ht="18" customHeight="1" s="99">
      <c r="A203" s="193" t="n">
        <v>23</v>
      </c>
      <c r="B203" s="194" t="n"/>
      <c r="C203" s="195" t="n"/>
      <c r="D203" s="196" t="inlineStr">
        <is>
          <t>TOTAL CONS →</t>
        </is>
      </c>
      <c r="E203" s="197">
        <f>IF(SUM(E204:E211)=0,"",SUM(E204:E211))</f>
        <v/>
      </c>
    </row>
    <row r="204" hidden="1" ht="13.5" customHeight="1" s="99">
      <c r="A204" s="198" t="inlineStr">
        <is>
          <t>piece</t>
        </is>
      </c>
      <c r="B204" s="199" t="n"/>
      <c r="C204" s="101" t="n"/>
      <c r="D204" s="101" t="n"/>
      <c r="E204" s="200" t="n"/>
    </row>
    <row r="205" hidden="1" ht="13.5" customHeight="1" s="99">
      <c r="A205" s="198" t="inlineStr">
        <is>
          <t>piece</t>
        </is>
      </c>
      <c r="B205" s="199" t="n"/>
      <c r="C205" s="101" t="n"/>
      <c r="D205" s="101" t="n"/>
      <c r="E205" s="200" t="n"/>
    </row>
    <row r="206" hidden="1" ht="13.5" customHeight="1" s="99">
      <c r="A206" s="198" t="inlineStr">
        <is>
          <t>piece</t>
        </is>
      </c>
      <c r="B206" s="199" t="n"/>
      <c r="C206" s="101" t="n"/>
      <c r="D206" s="101" t="n"/>
      <c r="E206" s="200" t="n"/>
    </row>
    <row r="207" hidden="1" ht="13.5" customHeight="1" s="99">
      <c r="A207" s="198" t="inlineStr">
        <is>
          <t>piece</t>
        </is>
      </c>
      <c r="B207" s="199" t="n"/>
      <c r="C207" s="101" t="n"/>
      <c r="D207" s="101" t="n"/>
      <c r="E207" s="200" t="n"/>
    </row>
    <row r="208" hidden="1" ht="13.5" customHeight="1" s="99">
      <c r="A208" s="198" t="inlineStr">
        <is>
          <t>piece</t>
        </is>
      </c>
      <c r="B208" s="199" t="n"/>
      <c r="C208" s="101" t="n"/>
      <c r="D208" s="101" t="n"/>
      <c r="E208" s="200" t="n"/>
    </row>
    <row r="209" hidden="1" ht="13.5" customHeight="1" s="99">
      <c r="A209" s="198" t="inlineStr">
        <is>
          <t>piece</t>
        </is>
      </c>
      <c r="B209" s="199" t="n"/>
      <c r="C209" s="101" t="n"/>
      <c r="D209" s="101" t="n"/>
      <c r="E209" s="200" t="n"/>
    </row>
    <row r="210" hidden="1" ht="13.5" customHeight="1" s="99">
      <c r="A210" s="198" t="inlineStr">
        <is>
          <t>piece</t>
        </is>
      </c>
      <c r="B210" s="199" t="n"/>
      <c r="C210" s="101" t="n"/>
      <c r="D210" s="101" t="n"/>
      <c r="E210" s="200" t="n"/>
    </row>
    <row r="211" hidden="1" ht="13.5" customHeight="1" s="99">
      <c r="A211" s="198" t="inlineStr">
        <is>
          <t>piece</t>
        </is>
      </c>
      <c r="B211" s="199" t="n"/>
      <c r="C211" s="101" t="n"/>
      <c r="D211" s="101" t="n"/>
      <c r="E211" s="200" t="n"/>
    </row>
    <row r="212" hidden="1" ht="18" customHeight="1" s="99">
      <c r="A212" s="193" t="n">
        <v>24</v>
      </c>
      <c r="B212" s="194" t="n"/>
      <c r="C212" s="195" t="n"/>
      <c r="D212" s="196" t="inlineStr">
        <is>
          <t>TOTAL CONS →</t>
        </is>
      </c>
      <c r="E212" s="197">
        <f>IF(SUM(E213:E220)=0,"",SUM(E213:E220))</f>
        <v/>
      </c>
    </row>
    <row r="213" hidden="1" ht="13.5" customHeight="1" s="99">
      <c r="A213" s="198" t="inlineStr">
        <is>
          <t>piece</t>
        </is>
      </c>
      <c r="B213" s="199" t="n"/>
      <c r="C213" s="101" t="n"/>
      <c r="D213" s="101" t="n"/>
      <c r="E213" s="200" t="n"/>
    </row>
    <row r="214" hidden="1" ht="13.5" customHeight="1" s="99">
      <c r="A214" s="198" t="inlineStr">
        <is>
          <t>piece</t>
        </is>
      </c>
      <c r="B214" s="199" t="n"/>
      <c r="C214" s="101" t="n"/>
      <c r="D214" s="101" t="n"/>
      <c r="E214" s="200" t="n"/>
    </row>
    <row r="215" hidden="1" ht="13.5" customHeight="1" s="99">
      <c r="A215" s="198" t="inlineStr">
        <is>
          <t>piece</t>
        </is>
      </c>
      <c r="B215" s="199" t="n"/>
      <c r="C215" s="101" t="n"/>
      <c r="D215" s="101" t="n"/>
      <c r="E215" s="200" t="n"/>
    </row>
    <row r="216" hidden="1" ht="13.5" customHeight="1" s="99">
      <c r="A216" s="198" t="inlineStr">
        <is>
          <t>piece</t>
        </is>
      </c>
      <c r="B216" s="199" t="n"/>
      <c r="C216" s="101" t="n"/>
      <c r="D216" s="101" t="n"/>
      <c r="E216" s="200" t="n"/>
    </row>
    <row r="217" hidden="1" ht="13.5" customHeight="1" s="99">
      <c r="A217" s="198" t="inlineStr">
        <is>
          <t>piece</t>
        </is>
      </c>
      <c r="B217" s="199" t="n"/>
      <c r="C217" s="101" t="n"/>
      <c r="D217" s="101" t="n"/>
      <c r="E217" s="200" t="n"/>
    </row>
    <row r="218" hidden="1" ht="13.5" customHeight="1" s="99">
      <c r="A218" s="198" t="inlineStr">
        <is>
          <t>piece</t>
        </is>
      </c>
      <c r="B218" s="199" t="n"/>
      <c r="C218" s="101" t="n"/>
      <c r="D218" s="101" t="n"/>
      <c r="E218" s="200" t="n"/>
    </row>
    <row r="219" hidden="1" ht="13.5" customHeight="1" s="99">
      <c r="A219" s="198" t="inlineStr">
        <is>
          <t>piece</t>
        </is>
      </c>
      <c r="B219" s="199" t="n"/>
      <c r="C219" s="101" t="n"/>
      <c r="D219" s="101" t="n"/>
      <c r="E219" s="200" t="n"/>
    </row>
    <row r="220" hidden="1" ht="13.5" customHeight="1" s="99">
      <c r="A220" s="198" t="inlineStr">
        <is>
          <t>piece</t>
        </is>
      </c>
      <c r="B220" s="199" t="n"/>
      <c r="C220" s="101" t="n"/>
      <c r="D220" s="101" t="n"/>
      <c r="E220" s="200" t="n"/>
    </row>
    <row r="221" hidden="1" ht="18" customHeight="1" s="99">
      <c r="A221" s="193" t="n">
        <v>25</v>
      </c>
      <c r="B221" s="194" t="n"/>
      <c r="C221" s="195" t="n"/>
      <c r="D221" s="196" t="inlineStr">
        <is>
          <t>TOTAL CONS →</t>
        </is>
      </c>
      <c r="E221" s="197">
        <f>IF(SUM(E222:E229)=0,"",SUM(E222:E229))</f>
        <v/>
      </c>
    </row>
    <row r="222" hidden="1" ht="13.5" customHeight="1" s="99">
      <c r="A222" s="198" t="inlineStr">
        <is>
          <t>piece</t>
        </is>
      </c>
      <c r="B222" s="199" t="n"/>
      <c r="C222" s="101" t="n"/>
      <c r="D222" s="101" t="n"/>
      <c r="E222" s="200" t="n"/>
    </row>
    <row r="223" hidden="1" ht="13.5" customHeight="1" s="99">
      <c r="A223" s="198" t="inlineStr">
        <is>
          <t>piece</t>
        </is>
      </c>
      <c r="B223" s="199" t="n"/>
      <c r="C223" s="101" t="n"/>
      <c r="D223" s="101" t="n"/>
      <c r="E223" s="200" t="n"/>
    </row>
    <row r="224" hidden="1" ht="13.5" customHeight="1" s="99">
      <c r="A224" s="198" t="inlineStr">
        <is>
          <t>piece</t>
        </is>
      </c>
      <c r="B224" s="199" t="n"/>
      <c r="C224" s="101" t="n"/>
      <c r="D224" s="101" t="n"/>
      <c r="E224" s="200" t="n"/>
    </row>
    <row r="225" hidden="1" ht="13.5" customHeight="1" s="99">
      <c r="A225" s="198" t="inlineStr">
        <is>
          <t>piece</t>
        </is>
      </c>
      <c r="B225" s="199" t="n"/>
      <c r="C225" s="101" t="n"/>
      <c r="D225" s="101" t="n"/>
      <c r="E225" s="200" t="n"/>
    </row>
    <row r="226" hidden="1" ht="13.5" customHeight="1" s="99">
      <c r="A226" s="198" t="inlineStr">
        <is>
          <t>piece</t>
        </is>
      </c>
      <c r="B226" s="199" t="n"/>
      <c r="C226" s="101" t="n"/>
      <c r="D226" s="101" t="n"/>
      <c r="E226" s="200" t="n"/>
    </row>
    <row r="227" hidden="1" ht="13.5" customHeight="1" s="99">
      <c r="A227" s="198" t="inlineStr">
        <is>
          <t>piece</t>
        </is>
      </c>
      <c r="B227" s="199" t="n"/>
      <c r="C227" s="101" t="n"/>
      <c r="D227" s="101" t="n"/>
      <c r="E227" s="200" t="n"/>
    </row>
    <row r="228" hidden="1" ht="13.5" customHeight="1" s="99">
      <c r="A228" s="198" t="inlineStr">
        <is>
          <t>piece</t>
        </is>
      </c>
      <c r="B228" s="199" t="n"/>
      <c r="C228" s="101" t="n"/>
      <c r="D228" s="101" t="n"/>
      <c r="E228" s="200" t="n"/>
    </row>
    <row r="229" hidden="1" ht="13.5" customHeight="1" s="99">
      <c r="A229" s="198" t="inlineStr">
        <is>
          <t>piece</t>
        </is>
      </c>
      <c r="B229" s="199" t="n"/>
      <c r="C229" s="101" t="n"/>
      <c r="D229" s="101" t="n"/>
      <c r="E229" s="200" t="n"/>
    </row>
    <row r="230" hidden="1" ht="18" customHeight="1" s="99">
      <c r="A230" s="193" t="n">
        <v>26</v>
      </c>
      <c r="B230" s="194" t="n"/>
      <c r="C230" s="195" t="n"/>
      <c r="D230" s="196" t="inlineStr">
        <is>
          <t>TOTAL CONS →</t>
        </is>
      </c>
      <c r="E230" s="197">
        <f>IF(SUM(E231:E238)=0,"",SUM(E231:E238))</f>
        <v/>
      </c>
    </row>
    <row r="231" hidden="1" ht="13.5" customHeight="1" s="99">
      <c r="A231" s="198" t="inlineStr">
        <is>
          <t>piece</t>
        </is>
      </c>
      <c r="B231" s="199" t="n"/>
      <c r="C231" s="101" t="n"/>
      <c r="D231" s="101" t="n"/>
      <c r="E231" s="200" t="n"/>
    </row>
    <row r="232" hidden="1" ht="13.5" customHeight="1" s="99">
      <c r="A232" s="198" t="inlineStr">
        <is>
          <t>piece</t>
        </is>
      </c>
      <c r="B232" s="199" t="n"/>
      <c r="C232" s="101" t="n"/>
      <c r="D232" s="101" t="n"/>
      <c r="E232" s="200" t="n"/>
    </row>
    <row r="233" hidden="1" ht="13.5" customHeight="1" s="99">
      <c r="A233" s="198" t="inlineStr">
        <is>
          <t>piece</t>
        </is>
      </c>
      <c r="B233" s="199" t="n"/>
      <c r="C233" s="101" t="n"/>
      <c r="D233" s="101" t="n"/>
      <c r="E233" s="200" t="n"/>
    </row>
    <row r="234" hidden="1" ht="13.5" customHeight="1" s="99">
      <c r="A234" s="198" t="inlineStr">
        <is>
          <t>piece</t>
        </is>
      </c>
      <c r="B234" s="199" t="n"/>
      <c r="C234" s="101" t="n"/>
      <c r="D234" s="101" t="n"/>
      <c r="E234" s="200" t="n"/>
    </row>
    <row r="235" hidden="1" ht="13.5" customHeight="1" s="99">
      <c r="A235" s="198" t="inlineStr">
        <is>
          <t>piece</t>
        </is>
      </c>
      <c r="B235" s="199" t="n"/>
      <c r="C235" s="101" t="n"/>
      <c r="D235" s="101" t="n"/>
      <c r="E235" s="200" t="n"/>
    </row>
    <row r="236" hidden="1" ht="13.5" customHeight="1" s="99">
      <c r="A236" s="198" t="inlineStr">
        <is>
          <t>piece</t>
        </is>
      </c>
      <c r="B236" s="199" t="n"/>
      <c r="C236" s="101" t="n"/>
      <c r="D236" s="101" t="n"/>
      <c r="E236" s="200" t="n"/>
    </row>
    <row r="237" hidden="1" ht="13.5" customHeight="1" s="99">
      <c r="A237" s="198" t="inlineStr">
        <is>
          <t>piece</t>
        </is>
      </c>
      <c r="B237" s="199" t="n"/>
      <c r="C237" s="101" t="n"/>
      <c r="D237" s="101" t="n"/>
      <c r="E237" s="200" t="n"/>
    </row>
    <row r="238" hidden="1" ht="13.5" customHeight="1" s="99">
      <c r="A238" s="198" t="inlineStr">
        <is>
          <t>piece</t>
        </is>
      </c>
      <c r="B238" s="199" t="n"/>
      <c r="C238" s="101" t="n"/>
      <c r="D238" s="101" t="n"/>
      <c r="E238" s="200" t="n"/>
    </row>
    <row r="239" hidden="1" ht="18" customHeight="1" s="99">
      <c r="A239" s="193" t="n">
        <v>27</v>
      </c>
      <c r="B239" s="194" t="n"/>
      <c r="C239" s="195" t="n"/>
      <c r="D239" s="196" t="inlineStr">
        <is>
          <t>TOTAL CONS →</t>
        </is>
      </c>
      <c r="E239" s="197">
        <f>IF(SUM(E240:E247)=0,"",SUM(E240:E247))</f>
        <v/>
      </c>
    </row>
    <row r="240" hidden="1" ht="13.5" customHeight="1" s="99">
      <c r="A240" s="198" t="inlineStr">
        <is>
          <t>piece</t>
        </is>
      </c>
      <c r="B240" s="199" t="n"/>
      <c r="C240" s="101" t="n"/>
      <c r="D240" s="101" t="n"/>
      <c r="E240" s="200" t="n"/>
    </row>
    <row r="241" hidden="1" ht="13.5" customHeight="1" s="99">
      <c r="A241" s="198" t="inlineStr">
        <is>
          <t>piece</t>
        </is>
      </c>
      <c r="B241" s="199" t="n"/>
      <c r="C241" s="101" t="n"/>
      <c r="D241" s="101" t="n"/>
      <c r="E241" s="200" t="n"/>
    </row>
    <row r="242" hidden="1" ht="13.5" customHeight="1" s="99">
      <c r="A242" s="198" t="inlineStr">
        <is>
          <t>piece</t>
        </is>
      </c>
      <c r="B242" s="199" t="n"/>
      <c r="C242" s="101" t="n"/>
      <c r="D242" s="101" t="n"/>
      <c r="E242" s="200" t="n"/>
    </row>
    <row r="243" hidden="1" ht="13.5" customHeight="1" s="99">
      <c r="A243" s="198" t="inlineStr">
        <is>
          <t>piece</t>
        </is>
      </c>
      <c r="B243" s="199" t="n"/>
      <c r="C243" s="101" t="n"/>
      <c r="D243" s="101" t="n"/>
      <c r="E243" s="200" t="n"/>
    </row>
    <row r="244" hidden="1" ht="13.5" customHeight="1" s="99">
      <c r="A244" s="198" t="inlineStr">
        <is>
          <t>piece</t>
        </is>
      </c>
      <c r="B244" s="199" t="n"/>
      <c r="C244" s="101" t="n"/>
      <c r="D244" s="101" t="n"/>
      <c r="E244" s="200" t="n"/>
    </row>
    <row r="245" hidden="1" ht="13.5" customHeight="1" s="99">
      <c r="A245" s="198" t="inlineStr">
        <is>
          <t>piece</t>
        </is>
      </c>
      <c r="B245" s="199" t="n"/>
      <c r="C245" s="101" t="n"/>
      <c r="D245" s="101" t="n"/>
      <c r="E245" s="200" t="n"/>
    </row>
    <row r="246" hidden="1" ht="13.5" customHeight="1" s="99">
      <c r="A246" s="198" t="inlineStr">
        <is>
          <t>piece</t>
        </is>
      </c>
      <c r="B246" s="199" t="n"/>
      <c r="C246" s="101" t="n"/>
      <c r="D246" s="101" t="n"/>
      <c r="E246" s="200" t="n"/>
    </row>
    <row r="247" hidden="1" ht="13.5" customHeight="1" s="99">
      <c r="A247" s="198" t="inlineStr">
        <is>
          <t>piece</t>
        </is>
      </c>
      <c r="B247" s="199" t="n"/>
      <c r="C247" s="101" t="n"/>
      <c r="D247" s="101" t="n"/>
      <c r="E247" s="200" t="n"/>
    </row>
    <row r="248" hidden="1" ht="18" customHeight="1" s="99">
      <c r="A248" s="193" t="n">
        <v>28</v>
      </c>
      <c r="B248" s="194" t="n"/>
      <c r="C248" s="195" t="n"/>
      <c r="D248" s="196" t="inlineStr">
        <is>
          <t>TOTAL CONS →</t>
        </is>
      </c>
      <c r="E248" s="197">
        <f>IF(SUM(E249:E256)=0,"",SUM(E249:E256))</f>
        <v/>
      </c>
    </row>
    <row r="249" hidden="1" ht="13.5" customHeight="1" s="99">
      <c r="A249" s="198" t="inlineStr">
        <is>
          <t>piece</t>
        </is>
      </c>
      <c r="B249" s="199" t="n"/>
      <c r="C249" s="101" t="n"/>
      <c r="D249" s="101" t="n"/>
      <c r="E249" s="200" t="n"/>
    </row>
    <row r="250" hidden="1" ht="13.5" customHeight="1" s="99">
      <c r="A250" s="198" t="inlineStr">
        <is>
          <t>piece</t>
        </is>
      </c>
      <c r="B250" s="199" t="n"/>
      <c r="C250" s="101" t="n"/>
      <c r="D250" s="101" t="n"/>
      <c r="E250" s="200" t="n"/>
    </row>
    <row r="251" hidden="1" ht="13.5" customHeight="1" s="99">
      <c r="A251" s="198" t="inlineStr">
        <is>
          <t>piece</t>
        </is>
      </c>
      <c r="B251" s="199" t="n"/>
      <c r="C251" s="101" t="n"/>
      <c r="D251" s="101" t="n"/>
      <c r="E251" s="200" t="n"/>
    </row>
    <row r="252" hidden="1" ht="13.5" customHeight="1" s="99">
      <c r="A252" s="198" t="inlineStr">
        <is>
          <t>piece</t>
        </is>
      </c>
      <c r="B252" s="199" t="n"/>
      <c r="C252" s="101" t="n"/>
      <c r="D252" s="101" t="n"/>
      <c r="E252" s="200" t="n"/>
    </row>
    <row r="253" hidden="1" ht="13.5" customHeight="1" s="99">
      <c r="A253" s="198" t="inlineStr">
        <is>
          <t>piece</t>
        </is>
      </c>
      <c r="B253" s="199" t="n"/>
      <c r="C253" s="101" t="n"/>
      <c r="D253" s="101" t="n"/>
      <c r="E253" s="200" t="n"/>
    </row>
    <row r="254" hidden="1" ht="13.5" customHeight="1" s="99">
      <c r="A254" s="198" t="inlineStr">
        <is>
          <t>piece</t>
        </is>
      </c>
      <c r="B254" s="199" t="n"/>
      <c r="C254" s="101" t="n"/>
      <c r="D254" s="101" t="n"/>
      <c r="E254" s="200" t="n"/>
    </row>
    <row r="255" hidden="1" ht="13.5" customHeight="1" s="99">
      <c r="A255" s="198" t="inlineStr">
        <is>
          <t>piece</t>
        </is>
      </c>
      <c r="B255" s="199" t="n"/>
      <c r="C255" s="101" t="n"/>
      <c r="D255" s="101" t="n"/>
      <c r="E255" s="200" t="n"/>
    </row>
    <row r="256" hidden="1" ht="13.5" customHeight="1" s="99">
      <c r="A256" s="198" t="inlineStr">
        <is>
          <t>piece</t>
        </is>
      </c>
      <c r="B256" s="199" t="n"/>
      <c r="C256" s="101" t="n"/>
      <c r="D256" s="101" t="n"/>
      <c r="E256" s="200" t="n"/>
    </row>
    <row r="257" hidden="1" ht="18" customHeight="1" s="99">
      <c r="A257" s="193" t="n">
        <v>29</v>
      </c>
      <c r="B257" s="194" t="n"/>
      <c r="C257" s="195" t="n"/>
      <c r="D257" s="196" t="inlineStr">
        <is>
          <t>TOTAL CONS →</t>
        </is>
      </c>
      <c r="E257" s="197">
        <f>IF(SUM(E258:E265)=0,"",SUM(E258:E265))</f>
        <v/>
      </c>
    </row>
    <row r="258" hidden="1" ht="13.5" customHeight="1" s="99">
      <c r="A258" s="198" t="inlineStr">
        <is>
          <t>piece</t>
        </is>
      </c>
      <c r="B258" s="199" t="n"/>
      <c r="C258" s="101" t="n"/>
      <c r="D258" s="101" t="n"/>
      <c r="E258" s="200" t="n"/>
    </row>
    <row r="259" hidden="1" ht="13.5" customHeight="1" s="99">
      <c r="A259" s="198" t="inlineStr">
        <is>
          <t>piece</t>
        </is>
      </c>
      <c r="B259" s="199" t="n"/>
      <c r="C259" s="101" t="n"/>
      <c r="D259" s="101" t="n"/>
      <c r="E259" s="200" t="n"/>
    </row>
    <row r="260" hidden="1" ht="13.5" customHeight="1" s="99">
      <c r="A260" s="198" t="inlineStr">
        <is>
          <t>piece</t>
        </is>
      </c>
      <c r="B260" s="199" t="n"/>
      <c r="C260" s="101" t="n"/>
      <c r="D260" s="101" t="n"/>
      <c r="E260" s="200" t="n"/>
    </row>
    <row r="261" hidden="1" ht="13.5" customHeight="1" s="99">
      <c r="A261" s="198" t="inlineStr">
        <is>
          <t>piece</t>
        </is>
      </c>
      <c r="B261" s="199" t="n"/>
      <c r="C261" s="101" t="n"/>
      <c r="D261" s="101" t="n"/>
      <c r="E261" s="200" t="n"/>
    </row>
    <row r="262" hidden="1" ht="13.5" customHeight="1" s="99">
      <c r="A262" s="198" t="inlineStr">
        <is>
          <t>piece</t>
        </is>
      </c>
      <c r="B262" s="199" t="n"/>
      <c r="C262" s="101" t="n"/>
      <c r="D262" s="101" t="n"/>
      <c r="E262" s="200" t="n"/>
    </row>
    <row r="263" hidden="1" ht="13.5" customHeight="1" s="99">
      <c r="A263" s="198" t="inlineStr">
        <is>
          <t>piece</t>
        </is>
      </c>
      <c r="B263" s="199" t="n"/>
      <c r="C263" s="101" t="n"/>
      <c r="D263" s="101" t="n"/>
      <c r="E263" s="200" t="n"/>
    </row>
    <row r="264" hidden="1" ht="13.5" customHeight="1" s="99">
      <c r="A264" s="198" t="inlineStr">
        <is>
          <t>piece</t>
        </is>
      </c>
      <c r="B264" s="199" t="n"/>
      <c r="C264" s="101" t="n"/>
      <c r="D264" s="101" t="n"/>
      <c r="E264" s="200" t="n"/>
    </row>
    <row r="265" hidden="1" ht="13.5" customHeight="1" s="99">
      <c r="A265" s="198" t="inlineStr">
        <is>
          <t>piece</t>
        </is>
      </c>
      <c r="B265" s="199" t="n"/>
      <c r="C265" s="101" t="n"/>
      <c r="D265" s="101" t="n"/>
      <c r="E265" s="200" t="n"/>
    </row>
    <row r="266" hidden="1" ht="18" customHeight="1" s="99">
      <c r="A266" s="193" t="n">
        <v>30</v>
      </c>
      <c r="B266" s="194" t="n"/>
      <c r="C266" s="195" t="n"/>
      <c r="D266" s="196" t="inlineStr">
        <is>
          <t>TOTAL CONS →</t>
        </is>
      </c>
      <c r="E266" s="197">
        <f>IF(SUM(E267:E274)=0,"",SUM(E267:E274))</f>
        <v/>
      </c>
    </row>
    <row r="267" hidden="1" ht="13.5" customHeight="1" s="99">
      <c r="A267" s="198" t="inlineStr">
        <is>
          <t>piece</t>
        </is>
      </c>
      <c r="B267" s="199" t="n"/>
      <c r="C267" s="101" t="n"/>
      <c r="D267" s="101" t="n"/>
      <c r="E267" s="200" t="n"/>
    </row>
    <row r="268" hidden="1" ht="13.5" customHeight="1" s="99">
      <c r="A268" s="198" t="inlineStr">
        <is>
          <t>piece</t>
        </is>
      </c>
      <c r="B268" s="199" t="n"/>
      <c r="C268" s="101" t="n"/>
      <c r="D268" s="101" t="n"/>
      <c r="E268" s="200" t="n"/>
    </row>
    <row r="269" hidden="1" ht="13.5" customHeight="1" s="99">
      <c r="A269" s="198" t="inlineStr">
        <is>
          <t>piece</t>
        </is>
      </c>
      <c r="B269" s="199" t="n"/>
      <c r="C269" s="101" t="n"/>
      <c r="D269" s="101" t="n"/>
      <c r="E269" s="200" t="n"/>
    </row>
    <row r="270" hidden="1" ht="13.5" customHeight="1" s="99">
      <c r="A270" s="198" t="inlineStr">
        <is>
          <t>piece</t>
        </is>
      </c>
      <c r="B270" s="199" t="n"/>
      <c r="C270" s="101" t="n"/>
      <c r="D270" s="101" t="n"/>
      <c r="E270" s="200" t="n"/>
    </row>
    <row r="271" hidden="1" ht="13.5" customHeight="1" s="99">
      <c r="A271" s="198" t="inlineStr">
        <is>
          <t>piece</t>
        </is>
      </c>
      <c r="B271" s="199" t="n"/>
      <c r="C271" s="101" t="n"/>
      <c r="D271" s="101" t="n"/>
      <c r="E271" s="200" t="n"/>
    </row>
    <row r="272" hidden="1" ht="13.5" customHeight="1" s="99">
      <c r="A272" s="198" t="inlineStr">
        <is>
          <t>piece</t>
        </is>
      </c>
      <c r="B272" s="199" t="n"/>
      <c r="C272" s="101" t="n"/>
      <c r="D272" s="101" t="n"/>
      <c r="E272" s="200" t="n"/>
    </row>
    <row r="273" hidden="1" ht="13.5" customHeight="1" s="99">
      <c r="A273" s="198" t="inlineStr">
        <is>
          <t>piece</t>
        </is>
      </c>
      <c r="B273" s="199" t="n"/>
      <c r="C273" s="101" t="n"/>
      <c r="D273" s="101" t="n"/>
      <c r="E273" s="200" t="n"/>
    </row>
    <row r="274" hidden="1" ht="13.5" customHeight="1" s="99">
      <c r="A274" s="198" t="inlineStr">
        <is>
          <t>piece</t>
        </is>
      </c>
      <c r="B274" s="199" t="n"/>
      <c r="C274" s="101" t="n"/>
      <c r="D274" s="101" t="n"/>
      <c r="E274" s="200" t="n"/>
    </row>
  </sheetData>
  <sheetProtection selectLockedCells="0" selectUnlockedCells="1" sheet="1" objects="0" insertRows="1" insertHyperlinks="1" autoFilter="1" scenarios="0" formatColumns="1" deleteColumns="1" insertColumns="1" pivotTables="1" deleteRows="1" formatCells="1" formatRows="1" sort="1" password="fafe"/>
  <mergeCells count="3">
    <mergeCell ref="A2:E2"/>
    <mergeCell ref="A1:E1"/>
    <mergeCell ref="A3:E3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0"/>
  </sheetPr>
  <dimension ref="A1:F2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1" zeroHeight="0" outlineLevelRow="0"/>
  <cols>
    <col width="3" customWidth="1" style="98" min="1" max="1"/>
    <col width="20" customWidth="1" style="98" min="2" max="2"/>
    <col width="16" customWidth="1" style="98" min="3" max="6"/>
  </cols>
  <sheetData>
    <row r="1" ht="25.5" customHeight="1" s="99">
      <c r="A1" s="204" t="inlineStr">
        <is>
          <t>GRAINSIFT  ·  FACTORY COSTING  v3.4  —  QUICK GUIDE</t>
        </is>
      </c>
    </row>
    <row r="2" ht="15.75" customHeight="1" s="99">
      <c r="A2" s="205" t="inlineStr">
        <is>
          <t xml:space="preserve">  Fill only the amber cells.  Everything grey is auto-calculated and locked.</t>
        </is>
      </c>
    </row>
    <row r="3" ht="15" customHeight="1" s="99">
      <c r="A3" s="101" t="n"/>
      <c r="B3" s="101" t="n"/>
      <c r="C3" s="101" t="n"/>
      <c r="D3" s="101" t="n"/>
      <c r="E3" s="101" t="n"/>
      <c r="F3" s="101" t="n"/>
    </row>
    <row r="4" ht="15" customHeight="1" s="99">
      <c r="A4" s="101" t="n"/>
      <c r="B4" s="101" t="n"/>
      <c r="C4" s="101" t="n"/>
      <c r="D4" s="101" t="n"/>
      <c r="E4" s="101" t="n"/>
      <c r="F4" s="101" t="n"/>
    </row>
    <row r="5" ht="18" customHeight="1" s="99">
      <c r="A5" s="101" t="n"/>
      <c r="B5" s="206" t="inlineStr">
        <is>
          <t>①  ORDER &amp; STYLE</t>
        </is>
      </c>
      <c r="C5" s="124" t="n"/>
      <c r="D5" s="124" t="n"/>
      <c r="E5" s="124" t="n"/>
      <c r="F5" s="124" t="n"/>
    </row>
    <row r="6" ht="39.75" customHeight="1" s="99">
      <c r="A6" s="101" t="n"/>
      <c r="B6" s="207" t="inlineStr">
        <is>
          <t>Auto-filled from the buyer's line plan (buyer, style, category, order qty, TARGET FOB). Locked — nothing to enter here.</t>
        </is>
      </c>
    </row>
    <row r="7" ht="15" customHeight="1" s="99">
      <c r="A7" s="101" t="n"/>
      <c r="B7" s="101" t="n"/>
      <c r="C7" s="101" t="n"/>
      <c r="D7" s="101" t="n"/>
      <c r="E7" s="101" t="n"/>
      <c r="F7" s="101" t="n"/>
    </row>
    <row r="8" ht="18" customHeight="1" s="99">
      <c r="A8" s="101" t="n"/>
      <c r="B8" s="206" t="inlineStr">
        <is>
          <t>②  FACTORY INPUT</t>
        </is>
      </c>
      <c r="C8" s="124" t="n"/>
      <c r="D8" s="124" t="n"/>
      <c r="E8" s="124" t="n"/>
      <c r="F8" s="124" t="n"/>
    </row>
    <row r="9" ht="39.75" customHeight="1" s="99">
      <c r="A9" s="101" t="n"/>
      <c r="B9" s="207" t="inlineStr">
        <is>
          <t>Your section — amber cells only.  2a: factory info, incoterms, local currency &amp; exchange rate.  2b: material prices (item + consumption auto-link from the Consumption Calculator).  2c: CMT lump sum, Overhead %, Profit %.</t>
        </is>
      </c>
    </row>
    <row r="10" ht="15" customHeight="1" s="99">
      <c r="A10" s="101" t="n"/>
      <c r="B10" s="101" t="n"/>
      <c r="C10" s="101" t="n"/>
      <c r="D10" s="101" t="n"/>
      <c r="E10" s="101" t="n"/>
      <c r="F10" s="101" t="n"/>
    </row>
    <row r="11" ht="18" customHeight="1" s="99">
      <c r="A11" s="101" t="n"/>
      <c r="B11" s="206" t="inlineStr">
        <is>
          <t>③  FINAL PRICE</t>
        </is>
      </c>
      <c r="C11" s="124" t="n"/>
      <c r="D11" s="124" t="n"/>
      <c r="E11" s="124" t="n"/>
      <c r="F11" s="124" t="n"/>
    </row>
    <row r="12" ht="39.75" customHeight="1" s="99">
      <c r="A12" s="101" t="n"/>
      <c r="B12" s="207" t="inlineStr">
        <is>
          <t>Auto: Material + CMT + Overhead + Margin = FOB, compared against the Target FOB with a WITHIN / ABOVE status. Locked.</t>
        </is>
      </c>
    </row>
    <row r="13" ht="15" customHeight="1" s="99">
      <c r="A13" s="101" t="n"/>
      <c r="B13" s="101" t="n"/>
      <c r="C13" s="101" t="n"/>
      <c r="D13" s="101" t="n"/>
      <c r="E13" s="101" t="n"/>
      <c r="F13" s="101" t="n"/>
    </row>
    <row r="14" ht="15" customHeight="1" s="99">
      <c r="A14" s="101" t="n"/>
      <c r="B14" s="101" t="n"/>
      <c r="C14" s="101" t="n"/>
      <c r="D14" s="101" t="n"/>
      <c r="E14" s="101" t="n"/>
      <c r="F14" s="101" t="n"/>
    </row>
    <row r="15" ht="15.75" customHeight="1" s="99">
      <c r="A15" s="208" t="inlineStr">
        <is>
          <t>CONSUMPTION CALCULATOR</t>
        </is>
      </c>
    </row>
    <row r="16" ht="30" customHeight="1" s="99">
      <c r="A16" s="209" t="inlineStr">
        <is>
          <t xml:space="preserve">  For each material, type its name + UOM, then name each pattern piece down the block and enter its cut consumption. The total sums automatically and flows into costing ② 2b.</t>
        </is>
      </c>
    </row>
    <row r="17" ht="15.75" customHeight="1" s="99">
      <c r="A17" s="208" t="inlineStr">
        <is>
          <t>PRODUCT PHOTO</t>
        </is>
      </c>
    </row>
    <row r="18" ht="25.5" customHeight="1" s="99">
      <c r="A18" s="209" t="inlineStr">
        <is>
          <t xml:space="preserve">  After the sample is approved, insert photos into the labelled frames (front / back / side / detail / label / packaging).</t>
        </is>
      </c>
    </row>
    <row r="19" ht="15" customHeight="1" s="99">
      <c r="A19" s="101" t="n"/>
      <c r="B19" s="101" t="n"/>
      <c r="C19" s="101" t="n"/>
      <c r="D19" s="101" t="n"/>
      <c r="E19" s="101" t="n"/>
      <c r="F19" s="101" t="n"/>
    </row>
    <row r="20" ht="15.75" customHeight="1" s="99">
      <c r="A20" s="205" t="inlineStr">
        <is>
          <t xml:space="preserve">  Support:  docs.grainsift.com   ·   info@grainsift.com</t>
        </is>
      </c>
    </row>
    <row r="21" ht="15" customHeight="1" s="99">
      <c r="A21" s="101" t="n"/>
      <c r="B21" s="101" t="n"/>
      <c r="C21" s="101" t="n"/>
      <c r="D21" s="101" t="n"/>
      <c r="E21" s="101" t="n"/>
      <c r="F21" s="10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fafe"/>
  <mergeCells count="10">
    <mergeCell ref="A2:F2"/>
    <mergeCell ref="A16:F16"/>
    <mergeCell ref="B12:F12"/>
    <mergeCell ref="B9:F9"/>
    <mergeCell ref="B6:F6"/>
    <mergeCell ref="A1:F1"/>
    <mergeCell ref="A17:F17"/>
    <mergeCell ref="A18:F18"/>
    <mergeCell ref="A20:F20"/>
    <mergeCell ref="A15:F15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2026-07-03T09:44:36Z</dcterms:created>
  <dcterms:modified xmlns:dcterms="http://purl.org/dc/terms/" xmlns:xsi="http://www.w3.org/2001/XMLSchema-instance" xsi:type="dcterms:W3CDTF">2026-08-02T11:08:43Z</dcterms:modified>
  <cp:revision>0</cp:revision>
</cp:coreProperties>
</file>